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2020 г\Подпорожье шк 3 2020 г\"/>
    </mc:Choice>
  </mc:AlternateContent>
  <bookViews>
    <workbookView xWindow="0" yWindow="0" windowWidth="28665" windowHeight="12255" firstSheet="1" activeTab="2"/>
  </bookViews>
  <sheets>
    <sheet name="Младшие" sheetId="1" state="hidden" r:id="rId1"/>
    <sheet name="дети 7-11 лет" sheetId="4" r:id="rId2"/>
    <sheet name="дети 12 лет и старше" sheetId="16" r:id="rId3"/>
    <sheet name="Лист1" sheetId="6" state="hidden" r:id="rId4"/>
  </sheets>
  <externalReferences>
    <externalReference r:id="rId5"/>
    <externalReference r:id="rId6"/>
  </externalReferences>
  <definedNames>
    <definedName name="_xlnm.Print_Area" localSheetId="2">'дети 12 лет и старше'!$A$1:$P$343</definedName>
    <definedName name="_xlnm.Print_Area" localSheetId="1">'дети 7-11 лет'!$A$1:$P$342</definedName>
  </definedNames>
  <calcPr calcId="152511"/>
</workbook>
</file>

<file path=xl/calcChain.xml><?xml version="1.0" encoding="utf-8"?>
<calcChain xmlns="http://schemas.openxmlformats.org/spreadsheetml/2006/main">
  <c r="D194" i="16" l="1"/>
  <c r="E194" i="16"/>
  <c r="F194" i="16"/>
  <c r="G194" i="16"/>
  <c r="H194" i="16"/>
  <c r="I194" i="16"/>
  <c r="J194" i="16"/>
  <c r="K194" i="16"/>
  <c r="L194" i="16"/>
  <c r="M194" i="16"/>
  <c r="N194" i="16"/>
  <c r="C194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C191" i="16"/>
  <c r="B191" i="16"/>
  <c r="A191" i="16"/>
  <c r="D193" i="4" l="1"/>
  <c r="E193" i="4"/>
  <c r="F193" i="4"/>
  <c r="G193" i="4"/>
  <c r="H193" i="4"/>
  <c r="I193" i="4"/>
  <c r="J193" i="4"/>
  <c r="K193" i="4"/>
  <c r="L193" i="4"/>
  <c r="M193" i="4"/>
  <c r="N193" i="4"/>
  <c r="C193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A243" i="4" l="1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A243" i="16" l="1"/>
  <c r="C243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P243" i="16"/>
  <c r="A244" i="16"/>
  <c r="B244" i="16"/>
  <c r="C244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P244" i="16"/>
  <c r="A245" i="16"/>
  <c r="B245" i="16"/>
  <c r="C245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P245" i="16"/>
  <c r="A218" i="16"/>
  <c r="B218" i="16"/>
  <c r="C218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P218" i="16"/>
  <c r="C165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A166" i="16"/>
  <c r="B166" i="16"/>
  <c r="C166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P166" i="16"/>
  <c r="A167" i="16"/>
  <c r="B167" i="16"/>
  <c r="C167" i="16"/>
  <c r="D167" i="16"/>
  <c r="E167" i="16"/>
  <c r="F167" i="16"/>
  <c r="G167" i="16"/>
  <c r="H167" i="16"/>
  <c r="I167" i="16"/>
  <c r="J167" i="16"/>
  <c r="K167" i="16"/>
  <c r="L167" i="16"/>
  <c r="M167" i="16"/>
  <c r="N167" i="16"/>
  <c r="O167" i="16"/>
  <c r="P167" i="16"/>
  <c r="A142" i="16"/>
  <c r="B142" i="16"/>
  <c r="C142" i="16"/>
  <c r="D142" i="16"/>
  <c r="E142" i="16"/>
  <c r="F142" i="16"/>
  <c r="G142" i="16"/>
  <c r="H142" i="16"/>
  <c r="I142" i="16"/>
  <c r="J142" i="16"/>
  <c r="K142" i="16"/>
  <c r="L142" i="16"/>
  <c r="M142" i="16"/>
  <c r="N142" i="16"/>
  <c r="O142" i="16"/>
  <c r="P142" i="16"/>
  <c r="A140" i="16"/>
  <c r="B140" i="16"/>
  <c r="C140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P140" i="16"/>
  <c r="A141" i="16"/>
  <c r="B141" i="16"/>
  <c r="C141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P141" i="16"/>
  <c r="A65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A66" i="16"/>
  <c r="B66" i="16"/>
  <c r="C66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P66" i="16"/>
  <c r="A40" i="16"/>
  <c r="B40" i="16"/>
  <c r="C40" i="16"/>
  <c r="C43" i="16" s="1"/>
  <c r="D40" i="16"/>
  <c r="D43" i="16" s="1"/>
  <c r="E40" i="16"/>
  <c r="E43" i="16" s="1"/>
  <c r="F40" i="16"/>
  <c r="F43" i="16" s="1"/>
  <c r="G40" i="16"/>
  <c r="G43" i="16" s="1"/>
  <c r="H40" i="16"/>
  <c r="H43" i="16" s="1"/>
  <c r="I40" i="16"/>
  <c r="I43" i="16" s="1"/>
  <c r="J40" i="16"/>
  <c r="J43" i="16" s="1"/>
  <c r="K40" i="16"/>
  <c r="K43" i="16" s="1"/>
  <c r="L40" i="16"/>
  <c r="L43" i="16" s="1"/>
  <c r="M40" i="16"/>
  <c r="M43" i="16" s="1"/>
  <c r="N40" i="16"/>
  <c r="N43" i="16" s="1"/>
  <c r="O40" i="16"/>
  <c r="P40" i="16"/>
  <c r="A140" i="4" l="1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A241" i="4" l="1"/>
  <c r="B241" i="4"/>
  <c r="B243" i="16" s="1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A242" i="4"/>
  <c r="B242" i="4"/>
  <c r="C242" i="4"/>
  <c r="C244" i="4" s="1"/>
  <c r="D242" i="4"/>
  <c r="D244" i="4" s="1"/>
  <c r="E242" i="4"/>
  <c r="E244" i="4" s="1"/>
  <c r="F242" i="4"/>
  <c r="F244" i="4" s="1"/>
  <c r="G242" i="4"/>
  <c r="G244" i="4" s="1"/>
  <c r="H242" i="4"/>
  <c r="H244" i="4" s="1"/>
  <c r="I242" i="4"/>
  <c r="I244" i="4" s="1"/>
  <c r="J242" i="4"/>
  <c r="J244" i="4" s="1"/>
  <c r="K242" i="4"/>
  <c r="K244" i="4" s="1"/>
  <c r="L242" i="4"/>
  <c r="L244" i="4" s="1"/>
  <c r="N242" i="4"/>
  <c r="N244" i="4" s="1"/>
  <c r="O242" i="4"/>
  <c r="P242" i="4"/>
  <c r="D142" i="4"/>
  <c r="E142" i="4"/>
  <c r="F142" i="4"/>
  <c r="G142" i="4"/>
  <c r="H142" i="4"/>
  <c r="I142" i="4"/>
  <c r="J142" i="4"/>
  <c r="K142" i="4"/>
  <c r="L142" i="4"/>
  <c r="N142" i="4"/>
  <c r="C142" i="4"/>
  <c r="A141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M242" i="4"/>
  <c r="M244" i="4" s="1"/>
  <c r="M142" i="4" l="1"/>
  <c r="A164" i="4" l="1"/>
  <c r="A165" i="16" s="1"/>
  <c r="B164" i="4"/>
  <c r="B165" i="16" s="1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D67" i="4" l="1"/>
  <c r="E67" i="4"/>
  <c r="F67" i="4"/>
  <c r="G67" i="4"/>
  <c r="H67" i="4"/>
  <c r="I67" i="4"/>
  <c r="J67" i="4"/>
  <c r="K67" i="4"/>
  <c r="L67" i="4"/>
  <c r="M67" i="4"/>
  <c r="N67" i="4"/>
  <c r="C67" i="4"/>
  <c r="D43" i="4" l="1"/>
  <c r="E43" i="4"/>
  <c r="F43" i="4"/>
  <c r="G43" i="4"/>
  <c r="H43" i="4"/>
  <c r="I43" i="4"/>
  <c r="J43" i="4"/>
  <c r="K43" i="4"/>
  <c r="L43" i="4"/>
  <c r="M43" i="4"/>
  <c r="N43" i="4"/>
  <c r="C43" i="4"/>
  <c r="F15" i="4"/>
  <c r="F228" i="4" l="1"/>
  <c r="L228" i="4"/>
  <c r="F229" i="16"/>
  <c r="L229" i="16"/>
  <c r="P304" i="16" l="1"/>
  <c r="O304" i="16"/>
  <c r="N304" i="16"/>
  <c r="M304" i="16"/>
  <c r="L304" i="16"/>
  <c r="K304" i="16"/>
  <c r="J304" i="16"/>
  <c r="I304" i="16"/>
  <c r="H304" i="16"/>
  <c r="G304" i="16"/>
  <c r="F304" i="16"/>
  <c r="E304" i="16"/>
  <c r="D304" i="16"/>
  <c r="C304" i="16"/>
  <c r="B304" i="16"/>
  <c r="A304" i="16"/>
  <c r="O303" i="16"/>
  <c r="N303" i="16"/>
  <c r="L303" i="16"/>
  <c r="K303" i="16"/>
  <c r="F303" i="16"/>
  <c r="E303" i="16"/>
  <c r="D303" i="16"/>
  <c r="C303" i="16"/>
  <c r="A303" i="16"/>
  <c r="P302" i="16"/>
  <c r="O302" i="16"/>
  <c r="N302" i="16"/>
  <c r="M302" i="16"/>
  <c r="L302" i="16"/>
  <c r="J302" i="16"/>
  <c r="I302" i="16"/>
  <c r="H302" i="16"/>
  <c r="G302" i="16"/>
  <c r="F302" i="16"/>
  <c r="E302" i="16"/>
  <c r="D302" i="16"/>
  <c r="C302" i="16"/>
  <c r="B302" i="16"/>
  <c r="A302" i="16"/>
  <c r="P301" i="16"/>
  <c r="O301" i="16"/>
  <c r="N301" i="16"/>
  <c r="M301" i="16"/>
  <c r="L301" i="16"/>
  <c r="K301" i="16"/>
  <c r="J301" i="16"/>
  <c r="I301" i="16"/>
  <c r="H301" i="16"/>
  <c r="G301" i="16"/>
  <c r="F301" i="16"/>
  <c r="E301" i="16"/>
  <c r="D301" i="16"/>
  <c r="C301" i="16"/>
  <c r="P300" i="16"/>
  <c r="O300" i="16"/>
  <c r="M300" i="16"/>
  <c r="L300" i="16"/>
  <c r="K300" i="16"/>
  <c r="J300" i="16"/>
  <c r="I300" i="16"/>
  <c r="H300" i="16"/>
  <c r="G300" i="16"/>
  <c r="F300" i="16"/>
  <c r="E300" i="16"/>
  <c r="D300" i="16"/>
  <c r="C300" i="16"/>
  <c r="B300" i="16"/>
  <c r="A300" i="16"/>
  <c r="O297" i="16"/>
  <c r="N297" i="16"/>
  <c r="M297" i="16"/>
  <c r="L297" i="16"/>
  <c r="K297" i="16"/>
  <c r="J297" i="16"/>
  <c r="I297" i="16"/>
  <c r="H297" i="16"/>
  <c r="G297" i="16"/>
  <c r="F297" i="16"/>
  <c r="E297" i="16"/>
  <c r="D297" i="16"/>
  <c r="C297" i="16"/>
  <c r="B297" i="16"/>
  <c r="A297" i="16"/>
  <c r="P296" i="16"/>
  <c r="O296" i="16"/>
  <c r="N296" i="16"/>
  <c r="N298" i="16" s="1"/>
  <c r="M296" i="16"/>
  <c r="M298" i="16" s="1"/>
  <c r="L296" i="16"/>
  <c r="L298" i="16" s="1"/>
  <c r="K296" i="16"/>
  <c r="K298" i="16" s="1"/>
  <c r="J296" i="16"/>
  <c r="J298" i="16" s="1"/>
  <c r="I296" i="16"/>
  <c r="I298" i="16" s="1"/>
  <c r="H296" i="16"/>
  <c r="H298" i="16" s="1"/>
  <c r="G296" i="16"/>
  <c r="G298" i="16" s="1"/>
  <c r="F296" i="16"/>
  <c r="F298" i="16" s="1"/>
  <c r="E296" i="16"/>
  <c r="E298" i="16" s="1"/>
  <c r="D296" i="16"/>
  <c r="D298" i="16" s="1"/>
  <c r="C296" i="16"/>
  <c r="C298" i="16" s="1"/>
  <c r="B296" i="16"/>
  <c r="A296" i="16"/>
  <c r="F280" i="16"/>
  <c r="A279" i="16"/>
  <c r="A305" i="16" s="1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C272" i="16"/>
  <c r="B272" i="16"/>
  <c r="A272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C271" i="16"/>
  <c r="B271" i="16"/>
  <c r="A271" i="16"/>
  <c r="F270" i="16"/>
  <c r="E270" i="16"/>
  <c r="D270" i="16"/>
  <c r="B270" i="16"/>
  <c r="A270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C269" i="16"/>
  <c r="A269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C268" i="16"/>
  <c r="B268" i="16"/>
  <c r="A268" i="16"/>
  <c r="F254" i="16"/>
  <c r="L253" i="16"/>
  <c r="L279" i="16" s="1"/>
  <c r="L305" i="16" s="1"/>
  <c r="N246" i="16"/>
  <c r="M246" i="16"/>
  <c r="L246" i="16"/>
  <c r="K246" i="16"/>
  <c r="J246" i="16"/>
  <c r="I246" i="16"/>
  <c r="H246" i="16"/>
  <c r="G246" i="16"/>
  <c r="F246" i="16"/>
  <c r="E246" i="16"/>
  <c r="D246" i="16"/>
  <c r="C246" i="16"/>
  <c r="I228" i="16"/>
  <c r="I253" i="16" s="1"/>
  <c r="I254" i="16" s="1"/>
  <c r="J227" i="16"/>
  <c r="I227" i="16"/>
  <c r="B227" i="16"/>
  <c r="P225" i="16"/>
  <c r="P224" i="16"/>
  <c r="P220" i="16"/>
  <c r="O220" i="16"/>
  <c r="N220" i="16"/>
  <c r="M220" i="16"/>
  <c r="L220" i="16"/>
  <c r="K220" i="16"/>
  <c r="J220" i="16"/>
  <c r="I220" i="16"/>
  <c r="H220" i="16"/>
  <c r="G220" i="16"/>
  <c r="F220" i="16"/>
  <c r="E220" i="16"/>
  <c r="D220" i="16"/>
  <c r="C220" i="16"/>
  <c r="B220" i="16"/>
  <c r="A220" i="16"/>
  <c r="O219" i="16"/>
  <c r="N219" i="16"/>
  <c r="M219" i="16"/>
  <c r="L219" i="16"/>
  <c r="K219" i="16"/>
  <c r="J219" i="16"/>
  <c r="I219" i="16"/>
  <c r="H219" i="16"/>
  <c r="G219" i="16"/>
  <c r="F219" i="16"/>
  <c r="E219" i="16"/>
  <c r="D219" i="16"/>
  <c r="C219" i="16"/>
  <c r="B219" i="16"/>
  <c r="A219" i="16"/>
  <c r="P217" i="16"/>
  <c r="O217" i="16"/>
  <c r="N217" i="16"/>
  <c r="M217" i="16"/>
  <c r="L217" i="16"/>
  <c r="K217" i="16"/>
  <c r="J217" i="16"/>
  <c r="I217" i="16"/>
  <c r="H217" i="16"/>
  <c r="G217" i="16"/>
  <c r="F217" i="16"/>
  <c r="E217" i="16"/>
  <c r="D217" i="16"/>
  <c r="C217" i="16"/>
  <c r="A217" i="16"/>
  <c r="P216" i="16"/>
  <c r="O216" i="16"/>
  <c r="N216" i="16"/>
  <c r="M216" i="16"/>
  <c r="L216" i="16"/>
  <c r="L221" i="16" s="1"/>
  <c r="L230" i="16" s="1"/>
  <c r="K216" i="16"/>
  <c r="J216" i="16"/>
  <c r="I216" i="16"/>
  <c r="H216" i="16"/>
  <c r="H221" i="16" s="1"/>
  <c r="G216" i="16"/>
  <c r="F216" i="16"/>
  <c r="E216" i="16"/>
  <c r="D216" i="16"/>
  <c r="D221" i="16" s="1"/>
  <c r="C216" i="16"/>
  <c r="B216" i="16"/>
  <c r="A216" i="16"/>
  <c r="L202" i="16"/>
  <c r="I202" i="16"/>
  <c r="F202" i="16"/>
  <c r="H201" i="16"/>
  <c r="P199" i="16"/>
  <c r="I203" i="16"/>
  <c r="H176" i="16"/>
  <c r="A175" i="16"/>
  <c r="P174" i="16"/>
  <c r="B174" i="16"/>
  <c r="P171" i="16"/>
  <c r="N168" i="16"/>
  <c r="M168" i="16"/>
  <c r="L168" i="16"/>
  <c r="K168" i="16"/>
  <c r="J168" i="16"/>
  <c r="I168" i="16"/>
  <c r="H168" i="16"/>
  <c r="H177" i="16" s="1"/>
  <c r="G168" i="16"/>
  <c r="F168" i="16"/>
  <c r="E168" i="16"/>
  <c r="D168" i="16"/>
  <c r="C168" i="16"/>
  <c r="F143" i="16"/>
  <c r="E143" i="16"/>
  <c r="D143" i="16"/>
  <c r="O125" i="16"/>
  <c r="O150" i="16" s="1"/>
  <c r="O175" i="16" s="1"/>
  <c r="O201" i="16" s="1"/>
  <c r="O228" i="16" s="1"/>
  <c r="O253" i="16" s="1"/>
  <c r="O279" i="16" s="1"/>
  <c r="O305" i="16" s="1"/>
  <c r="N125" i="16"/>
  <c r="M125" i="16"/>
  <c r="M150" i="16" s="1"/>
  <c r="L125" i="16"/>
  <c r="L150" i="16" s="1"/>
  <c r="L175" i="16" s="1"/>
  <c r="L176" i="16" s="1"/>
  <c r="K125" i="16"/>
  <c r="K126" i="16" s="1"/>
  <c r="J125" i="16"/>
  <c r="I125" i="16"/>
  <c r="I150" i="16" s="1"/>
  <c r="H125" i="16"/>
  <c r="H150" i="16" s="1"/>
  <c r="H151" i="16" s="1"/>
  <c r="G125" i="16"/>
  <c r="G150" i="16" s="1"/>
  <c r="G151" i="16" s="1"/>
  <c r="F125" i="16"/>
  <c r="E125" i="16"/>
  <c r="E150" i="16" s="1"/>
  <c r="D125" i="16"/>
  <c r="D150" i="16" s="1"/>
  <c r="D175" i="16" s="1"/>
  <c r="C125" i="16"/>
  <c r="C126" i="16" s="1"/>
  <c r="B125" i="16"/>
  <c r="B150" i="16" s="1"/>
  <c r="B175" i="16" s="1"/>
  <c r="B201" i="16" s="1"/>
  <c r="B228" i="16" s="1"/>
  <c r="B253" i="16" s="1"/>
  <c r="B279" i="16" s="1"/>
  <c r="B305" i="16" s="1"/>
  <c r="F119" i="16"/>
  <c r="O118" i="16"/>
  <c r="N118" i="16"/>
  <c r="N119" i="16" s="1"/>
  <c r="M118" i="16"/>
  <c r="M119" i="16" s="1"/>
  <c r="L118" i="16"/>
  <c r="L119" i="16" s="1"/>
  <c r="K118" i="16"/>
  <c r="K119" i="16" s="1"/>
  <c r="J118" i="16"/>
  <c r="J119" i="16" s="1"/>
  <c r="I118" i="16"/>
  <c r="I119" i="16" s="1"/>
  <c r="H118" i="16"/>
  <c r="H119" i="16" s="1"/>
  <c r="G118" i="16"/>
  <c r="G119" i="16" s="1"/>
  <c r="F118" i="16"/>
  <c r="E118" i="16"/>
  <c r="E119" i="16" s="1"/>
  <c r="D118" i="16"/>
  <c r="D119" i="16" s="1"/>
  <c r="C118" i="16"/>
  <c r="C119" i="16" s="1"/>
  <c r="B118" i="16"/>
  <c r="A118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P100" i="16"/>
  <c r="F94" i="16"/>
  <c r="E94" i="16"/>
  <c r="D94" i="16"/>
  <c r="O91" i="16"/>
  <c r="O270" i="16" s="1"/>
  <c r="N91" i="16"/>
  <c r="N270" i="16" s="1"/>
  <c r="M91" i="16"/>
  <c r="M270" i="16" s="1"/>
  <c r="L91" i="16"/>
  <c r="K91" i="16"/>
  <c r="K270" i="16" s="1"/>
  <c r="J91" i="16"/>
  <c r="J143" i="16" s="1"/>
  <c r="I91" i="16"/>
  <c r="I270" i="16" s="1"/>
  <c r="H91" i="16"/>
  <c r="G91" i="16"/>
  <c r="G270" i="16" s="1"/>
  <c r="C91" i="16"/>
  <c r="C270" i="16" s="1"/>
  <c r="P89" i="16"/>
  <c r="P268" i="16" s="1"/>
  <c r="N75" i="16"/>
  <c r="M75" i="16"/>
  <c r="L75" i="16"/>
  <c r="K75" i="16"/>
  <c r="J75" i="16"/>
  <c r="I75" i="16"/>
  <c r="H75" i="16"/>
  <c r="G75" i="16"/>
  <c r="F75" i="16"/>
  <c r="E75" i="16"/>
  <c r="D75" i="16"/>
  <c r="C75" i="16"/>
  <c r="P72" i="16"/>
  <c r="N68" i="16"/>
  <c r="N76" i="16" s="1"/>
  <c r="M68" i="16"/>
  <c r="L68" i="16"/>
  <c r="K68" i="16"/>
  <c r="J68" i="16"/>
  <c r="J76" i="16" s="1"/>
  <c r="I68" i="16"/>
  <c r="H68" i="16"/>
  <c r="G68" i="16"/>
  <c r="F68" i="16"/>
  <c r="F76" i="16" s="1"/>
  <c r="E68" i="16"/>
  <c r="D68" i="16"/>
  <c r="C68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P48" i="16"/>
  <c r="P47" i="16"/>
  <c r="B47" i="16"/>
  <c r="B45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A32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P21" i="16"/>
  <c r="P20" i="16"/>
  <c r="N16" i="16"/>
  <c r="M16" i="16"/>
  <c r="M25" i="16" s="1"/>
  <c r="L16" i="16"/>
  <c r="L25" i="16" s="1"/>
  <c r="K16" i="16"/>
  <c r="I16" i="16"/>
  <c r="I25" i="16" s="1"/>
  <c r="H16" i="16"/>
  <c r="G16" i="16"/>
  <c r="F16" i="16"/>
  <c r="E16" i="16"/>
  <c r="E25" i="16" s="1"/>
  <c r="D16" i="16"/>
  <c r="D25" i="16" s="1"/>
  <c r="C16" i="16"/>
  <c r="P14" i="16"/>
  <c r="J14" i="16"/>
  <c r="J16" i="16" s="1"/>
  <c r="B14" i="16"/>
  <c r="P12" i="16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A302" i="4"/>
  <c r="O301" i="4"/>
  <c r="N301" i="4"/>
  <c r="M301" i="4"/>
  <c r="L301" i="4"/>
  <c r="K301" i="4"/>
  <c r="J301" i="4"/>
  <c r="I301" i="4"/>
  <c r="H301" i="4"/>
  <c r="G301" i="4"/>
  <c r="F301" i="4"/>
  <c r="D301" i="4"/>
  <c r="C301" i="4"/>
  <c r="B301" i="4"/>
  <c r="A301" i="4"/>
  <c r="P300" i="4"/>
  <c r="O300" i="4"/>
  <c r="N300" i="4"/>
  <c r="M300" i="4"/>
  <c r="L300" i="4"/>
  <c r="J300" i="4"/>
  <c r="I300" i="4"/>
  <c r="H300" i="4"/>
  <c r="G300" i="4"/>
  <c r="F300" i="4"/>
  <c r="E300" i="4"/>
  <c r="D300" i="4"/>
  <c r="C300" i="4"/>
  <c r="B300" i="4"/>
  <c r="A300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A299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A298" i="4"/>
  <c r="P294" i="4"/>
  <c r="O294" i="4"/>
  <c r="N294" i="4"/>
  <c r="N296" i="4" s="1"/>
  <c r="M294" i="4"/>
  <c r="M296" i="4" s="1"/>
  <c r="L294" i="4"/>
  <c r="L296" i="4" s="1"/>
  <c r="K294" i="4"/>
  <c r="K296" i="4" s="1"/>
  <c r="J294" i="4"/>
  <c r="J296" i="4" s="1"/>
  <c r="I294" i="4"/>
  <c r="I296" i="4" s="1"/>
  <c r="H294" i="4"/>
  <c r="H296" i="4" s="1"/>
  <c r="G294" i="4"/>
  <c r="G296" i="4" s="1"/>
  <c r="F294" i="4"/>
  <c r="F296" i="4" s="1"/>
  <c r="E294" i="4"/>
  <c r="E296" i="4" s="1"/>
  <c r="D294" i="4"/>
  <c r="D296" i="4" s="1"/>
  <c r="C294" i="4"/>
  <c r="C296" i="4" s="1"/>
  <c r="B294" i="4"/>
  <c r="A294" i="4"/>
  <c r="F278" i="4"/>
  <c r="A277" i="4"/>
  <c r="A303" i="4" s="1"/>
  <c r="O270" i="4"/>
  <c r="O337" i="1" s="1"/>
  <c r="N270" i="4"/>
  <c r="N337" i="1" s="1"/>
  <c r="M270" i="4"/>
  <c r="M337" i="1" s="1"/>
  <c r="L270" i="4"/>
  <c r="L337" i="1" s="1"/>
  <c r="K270" i="4"/>
  <c r="K337" i="1" s="1"/>
  <c r="J270" i="4"/>
  <c r="J337" i="1" s="1"/>
  <c r="I270" i="4"/>
  <c r="I337" i="1" s="1"/>
  <c r="H270" i="4"/>
  <c r="H337" i="1" s="1"/>
  <c r="G270" i="4"/>
  <c r="G337" i="1" s="1"/>
  <c r="F270" i="4"/>
  <c r="F337" i="1" s="1"/>
  <c r="E270" i="4"/>
  <c r="E337" i="1" s="1"/>
  <c r="D270" i="4"/>
  <c r="D337" i="1" s="1"/>
  <c r="C270" i="4"/>
  <c r="C337" i="1" s="1"/>
  <c r="B270" i="4"/>
  <c r="B337" i="1" s="1"/>
  <c r="A270" i="4"/>
  <c r="A337" i="1" s="1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A269" i="4"/>
  <c r="F268" i="4"/>
  <c r="E268" i="4"/>
  <c r="D268" i="4"/>
  <c r="B268" i="4"/>
  <c r="A268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A267" i="4"/>
  <c r="O266" i="4"/>
  <c r="O335" i="1" s="1"/>
  <c r="N266" i="4"/>
  <c r="N335" i="1" s="1"/>
  <c r="M266" i="4"/>
  <c r="M335" i="1" s="1"/>
  <c r="L266" i="4"/>
  <c r="L335" i="1" s="1"/>
  <c r="K266" i="4"/>
  <c r="J266" i="4"/>
  <c r="J335" i="1" s="1"/>
  <c r="I266" i="4"/>
  <c r="I335" i="1" s="1"/>
  <c r="H266" i="4"/>
  <c r="H335" i="1" s="1"/>
  <c r="G266" i="4"/>
  <c r="F266" i="4"/>
  <c r="E266" i="4"/>
  <c r="E335" i="1" s="1"/>
  <c r="D266" i="4"/>
  <c r="D335" i="1" s="1"/>
  <c r="C266" i="4"/>
  <c r="B266" i="4"/>
  <c r="B335" i="1" s="1"/>
  <c r="A266" i="4"/>
  <c r="A335" i="1" s="1"/>
  <c r="F252" i="4"/>
  <c r="L251" i="4"/>
  <c r="L277" i="4" s="1"/>
  <c r="L278" i="4" s="1"/>
  <c r="I227" i="4"/>
  <c r="I251" i="4" s="1"/>
  <c r="J226" i="4"/>
  <c r="I226" i="4"/>
  <c r="B226" i="4"/>
  <c r="P224" i="4"/>
  <c r="P223" i="4"/>
  <c r="P219" i="4"/>
  <c r="P272" i="1" s="1"/>
  <c r="O219" i="4"/>
  <c r="O272" i="1" s="1"/>
  <c r="N219" i="4"/>
  <c r="N272" i="1" s="1"/>
  <c r="M219" i="4"/>
  <c r="M272" i="1" s="1"/>
  <c r="L219" i="4"/>
  <c r="L272" i="1" s="1"/>
  <c r="K219" i="4"/>
  <c r="K272" i="1" s="1"/>
  <c r="J219" i="4"/>
  <c r="J272" i="1" s="1"/>
  <c r="I219" i="4"/>
  <c r="I272" i="1" s="1"/>
  <c r="H219" i="4"/>
  <c r="H272" i="1" s="1"/>
  <c r="G219" i="4"/>
  <c r="G272" i="1" s="1"/>
  <c r="F219" i="4"/>
  <c r="F272" i="1" s="1"/>
  <c r="E219" i="4"/>
  <c r="E272" i="1" s="1"/>
  <c r="D219" i="4"/>
  <c r="D272" i="1" s="1"/>
  <c r="C219" i="4"/>
  <c r="C272" i="1" s="1"/>
  <c r="B219" i="4"/>
  <c r="B272" i="1" s="1"/>
  <c r="A219" i="4"/>
  <c r="A272" i="1" s="1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A218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P215" i="4"/>
  <c r="P270" i="1" s="1"/>
  <c r="O215" i="4"/>
  <c r="O270" i="1" s="1"/>
  <c r="N215" i="4"/>
  <c r="M215" i="4"/>
  <c r="M220" i="4" s="1"/>
  <c r="L215" i="4"/>
  <c r="K215" i="4"/>
  <c r="J215" i="4"/>
  <c r="I215" i="4"/>
  <c r="I220" i="4" s="1"/>
  <c r="H215" i="4"/>
  <c r="G215" i="4"/>
  <c r="F215" i="4"/>
  <c r="E215" i="4"/>
  <c r="D215" i="4"/>
  <c r="C215" i="4"/>
  <c r="B215" i="4"/>
  <c r="B270" i="1" s="1"/>
  <c r="A215" i="4"/>
  <c r="A270" i="1" s="1"/>
  <c r="L201" i="4"/>
  <c r="I201" i="4"/>
  <c r="F201" i="4"/>
  <c r="H200" i="4"/>
  <c r="H227" i="4" s="1"/>
  <c r="P198" i="4"/>
  <c r="H175" i="4"/>
  <c r="A174" i="4"/>
  <c r="P173" i="4"/>
  <c r="B173" i="4"/>
  <c r="P170" i="4"/>
  <c r="P166" i="4"/>
  <c r="O166" i="4"/>
  <c r="N166" i="4"/>
  <c r="N167" i="4" s="1"/>
  <c r="M166" i="4"/>
  <c r="M167" i="4" s="1"/>
  <c r="L166" i="4"/>
  <c r="L167" i="4" s="1"/>
  <c r="K166" i="4"/>
  <c r="K167" i="4" s="1"/>
  <c r="J166" i="4"/>
  <c r="J167" i="4" s="1"/>
  <c r="I166" i="4"/>
  <c r="I167" i="4" s="1"/>
  <c r="H166" i="4"/>
  <c r="H167" i="4" s="1"/>
  <c r="G166" i="4"/>
  <c r="G167" i="4" s="1"/>
  <c r="F166" i="4"/>
  <c r="F167" i="4" s="1"/>
  <c r="E166" i="4"/>
  <c r="E167" i="4" s="1"/>
  <c r="D166" i="4"/>
  <c r="D167" i="4" s="1"/>
  <c r="C166" i="4"/>
  <c r="C167" i="4" s="1"/>
  <c r="B166" i="4"/>
  <c r="A166" i="4"/>
  <c r="B176" i="1"/>
  <c r="A176" i="1"/>
  <c r="O124" i="4"/>
  <c r="O149" i="4" s="1"/>
  <c r="O174" i="4" s="1"/>
  <c r="O200" i="4" s="1"/>
  <c r="O227" i="4" s="1"/>
  <c r="O251" i="4" s="1"/>
  <c r="O277" i="4" s="1"/>
  <c r="O303" i="4" s="1"/>
  <c r="N124" i="4"/>
  <c r="N149" i="4" s="1"/>
  <c r="M124" i="4"/>
  <c r="M125" i="4" s="1"/>
  <c r="L124" i="4"/>
  <c r="K124" i="4"/>
  <c r="K149" i="4" s="1"/>
  <c r="J124" i="4"/>
  <c r="J125" i="4" s="1"/>
  <c r="I124" i="4"/>
  <c r="I125" i="4" s="1"/>
  <c r="H124" i="4"/>
  <c r="G124" i="4"/>
  <c r="G149" i="4" s="1"/>
  <c r="F124" i="4"/>
  <c r="F149" i="4" s="1"/>
  <c r="E124" i="4"/>
  <c r="E125" i="4" s="1"/>
  <c r="D124" i="4"/>
  <c r="C124" i="4"/>
  <c r="C149" i="4" s="1"/>
  <c r="B124" i="4"/>
  <c r="B149" i="4" s="1"/>
  <c r="B174" i="4" s="1"/>
  <c r="B200" i="4" s="1"/>
  <c r="B227" i="4" s="1"/>
  <c r="B251" i="4" s="1"/>
  <c r="B277" i="4" s="1"/>
  <c r="B303" i="4" s="1"/>
  <c r="N101" i="4"/>
  <c r="M101" i="4"/>
  <c r="L101" i="4"/>
  <c r="K101" i="4"/>
  <c r="J101" i="4"/>
  <c r="I101" i="4"/>
  <c r="H101" i="4"/>
  <c r="G101" i="4"/>
  <c r="F101" i="4"/>
  <c r="E101" i="4"/>
  <c r="D101" i="4"/>
  <c r="C101" i="4"/>
  <c r="P99" i="4"/>
  <c r="P226" i="4" s="1"/>
  <c r="F93" i="4"/>
  <c r="E93" i="4"/>
  <c r="D93" i="4"/>
  <c r="O90" i="4"/>
  <c r="N90" i="4"/>
  <c r="M90" i="4"/>
  <c r="L90" i="4"/>
  <c r="K90" i="4"/>
  <c r="J90" i="4"/>
  <c r="I90" i="4"/>
  <c r="H90" i="4"/>
  <c r="G90" i="4"/>
  <c r="C90" i="4"/>
  <c r="P88" i="4"/>
  <c r="P266" i="4" s="1"/>
  <c r="P335" i="1" s="1"/>
  <c r="N74" i="4"/>
  <c r="M74" i="4"/>
  <c r="L74" i="4"/>
  <c r="K74" i="4"/>
  <c r="J74" i="4"/>
  <c r="I74" i="4"/>
  <c r="H74" i="4"/>
  <c r="G74" i="4"/>
  <c r="F74" i="4"/>
  <c r="E74" i="4"/>
  <c r="D74" i="4"/>
  <c r="C74" i="4"/>
  <c r="P71" i="4"/>
  <c r="P64" i="4"/>
  <c r="P65" i="16" s="1"/>
  <c r="N51" i="4"/>
  <c r="M51" i="4"/>
  <c r="L51" i="4"/>
  <c r="K51" i="4"/>
  <c r="J51" i="4"/>
  <c r="I51" i="4"/>
  <c r="H51" i="4"/>
  <c r="G51" i="4"/>
  <c r="F51" i="4"/>
  <c r="E51" i="4"/>
  <c r="D51" i="4"/>
  <c r="C51" i="4"/>
  <c r="P48" i="4"/>
  <c r="P47" i="4"/>
  <c r="B45" i="4"/>
  <c r="N23" i="4"/>
  <c r="M23" i="4"/>
  <c r="L23" i="4"/>
  <c r="K23" i="4"/>
  <c r="J23" i="4"/>
  <c r="I23" i="4"/>
  <c r="H23" i="4"/>
  <c r="G23" i="4"/>
  <c r="F23" i="4"/>
  <c r="E23" i="4"/>
  <c r="D23" i="4"/>
  <c r="C23" i="4"/>
  <c r="P20" i="4"/>
  <c r="P19" i="4"/>
  <c r="N15" i="4"/>
  <c r="M15" i="4"/>
  <c r="L15" i="4"/>
  <c r="K15" i="4"/>
  <c r="I15" i="4"/>
  <c r="H15" i="4"/>
  <c r="G15" i="4"/>
  <c r="E15" i="4"/>
  <c r="D15" i="4"/>
  <c r="C15" i="4"/>
  <c r="P14" i="4"/>
  <c r="J14" i="4"/>
  <c r="B14" i="4"/>
  <c r="P12" i="4"/>
  <c r="P10" i="1" s="1"/>
  <c r="N392" i="1"/>
  <c r="M392" i="1"/>
  <c r="L392" i="1"/>
  <c r="K392" i="1"/>
  <c r="J392" i="1"/>
  <c r="I392" i="1"/>
  <c r="H392" i="1"/>
  <c r="G392" i="1"/>
  <c r="E392" i="1"/>
  <c r="F388" i="1"/>
  <c r="E388" i="1"/>
  <c r="D388" i="1"/>
  <c r="C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E387" i="1"/>
  <c r="D387" i="1"/>
  <c r="D389" i="1" s="1"/>
  <c r="C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E386" i="1"/>
  <c r="C386" i="1"/>
  <c r="B386" i="1"/>
  <c r="A386" i="1"/>
  <c r="F383" i="1"/>
  <c r="E383" i="1"/>
  <c r="D383" i="1"/>
  <c r="C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E382" i="1"/>
  <c r="D382" i="1"/>
  <c r="C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E381" i="1"/>
  <c r="D381" i="1"/>
  <c r="C381" i="1"/>
  <c r="B381" i="1"/>
  <c r="A381" i="1"/>
  <c r="P380" i="1"/>
  <c r="P172" i="16" s="1"/>
  <c r="O380" i="1"/>
  <c r="N380" i="1"/>
  <c r="M380" i="1"/>
  <c r="L380" i="1"/>
  <c r="K380" i="1"/>
  <c r="J380" i="1"/>
  <c r="H380" i="1"/>
  <c r="G380" i="1"/>
  <c r="E380" i="1"/>
  <c r="D380" i="1"/>
  <c r="C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E379" i="1"/>
  <c r="D379" i="1"/>
  <c r="C379" i="1"/>
  <c r="B379" i="1"/>
  <c r="A379" i="1"/>
  <c r="O378" i="1"/>
  <c r="N378" i="1"/>
  <c r="M378" i="1"/>
  <c r="L378" i="1"/>
  <c r="K378" i="1"/>
  <c r="J378" i="1"/>
  <c r="I378" i="1"/>
  <c r="H378" i="1"/>
  <c r="G378" i="1"/>
  <c r="E378" i="1"/>
  <c r="D378" i="1"/>
  <c r="C378" i="1"/>
  <c r="B378" i="1"/>
  <c r="A378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O371" i="1"/>
  <c r="N371" i="1"/>
  <c r="M371" i="1"/>
  <c r="L371" i="1"/>
  <c r="L143" i="1" s="1"/>
  <c r="L144" i="1" s="1"/>
  <c r="K371" i="1"/>
  <c r="J371" i="1"/>
  <c r="J143" i="1" s="1"/>
  <c r="J144" i="1" s="1"/>
  <c r="I371" i="1"/>
  <c r="H371" i="1"/>
  <c r="G371" i="1"/>
  <c r="G143" i="1" s="1"/>
  <c r="G144" i="1" s="1"/>
  <c r="F371" i="1"/>
  <c r="E371" i="1"/>
  <c r="D371" i="1"/>
  <c r="C371" i="1"/>
  <c r="B371" i="1"/>
  <c r="A371" i="1"/>
  <c r="O370" i="1"/>
  <c r="N370" i="1"/>
  <c r="M370" i="1"/>
  <c r="L370" i="1"/>
  <c r="K370" i="1"/>
  <c r="J370" i="1"/>
  <c r="I370" i="1"/>
  <c r="H370" i="1"/>
  <c r="G370" i="1"/>
  <c r="E370" i="1"/>
  <c r="D370" i="1"/>
  <c r="C370" i="1"/>
  <c r="B370" i="1"/>
  <c r="A370" i="1"/>
  <c r="P368" i="1"/>
  <c r="O368" i="1"/>
  <c r="N368" i="1"/>
  <c r="M368" i="1"/>
  <c r="L368" i="1"/>
  <c r="K368" i="1"/>
  <c r="J368" i="1"/>
  <c r="I368" i="1"/>
  <c r="H368" i="1"/>
  <c r="G368" i="1"/>
  <c r="E368" i="1"/>
  <c r="D368" i="1"/>
  <c r="C368" i="1"/>
  <c r="B368" i="1"/>
  <c r="O359" i="1"/>
  <c r="N359" i="1"/>
  <c r="N360" i="1" s="1"/>
  <c r="M359" i="1"/>
  <c r="M360" i="1" s="1"/>
  <c r="L359" i="1"/>
  <c r="L360" i="1" s="1"/>
  <c r="K359" i="1"/>
  <c r="K360" i="1" s="1"/>
  <c r="J359" i="1"/>
  <c r="J360" i="1" s="1"/>
  <c r="I359" i="1"/>
  <c r="I360" i="1" s="1"/>
  <c r="H359" i="1"/>
  <c r="H360" i="1" s="1"/>
  <c r="G359" i="1"/>
  <c r="G360" i="1" s="1"/>
  <c r="F359" i="1"/>
  <c r="F360" i="1" s="1"/>
  <c r="E359" i="1"/>
  <c r="E360" i="1" s="1"/>
  <c r="D359" i="1"/>
  <c r="D360" i="1" s="1"/>
  <c r="C359" i="1"/>
  <c r="C360" i="1" s="1"/>
  <c r="B359" i="1"/>
  <c r="A359" i="1"/>
  <c r="P356" i="1"/>
  <c r="O356" i="1"/>
  <c r="N356" i="1"/>
  <c r="M356" i="1"/>
  <c r="L356" i="1"/>
  <c r="K356" i="1"/>
  <c r="J356" i="1"/>
  <c r="I356" i="1"/>
  <c r="H356" i="1"/>
  <c r="G356" i="1"/>
  <c r="E356" i="1"/>
  <c r="D356" i="1"/>
  <c r="C356" i="1"/>
  <c r="B356" i="1"/>
  <c r="A356" i="1"/>
  <c r="F355" i="1"/>
  <c r="E355" i="1"/>
  <c r="D355" i="1"/>
  <c r="C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E354" i="1"/>
  <c r="D354" i="1"/>
  <c r="C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E353" i="1"/>
  <c r="D353" i="1"/>
  <c r="C353" i="1"/>
  <c r="B353" i="1"/>
  <c r="A353" i="1"/>
  <c r="F350" i="1"/>
  <c r="P349" i="1"/>
  <c r="O349" i="1"/>
  <c r="N349" i="1"/>
  <c r="M349" i="1"/>
  <c r="L349" i="1"/>
  <c r="K349" i="1"/>
  <c r="J349" i="1"/>
  <c r="I349" i="1"/>
  <c r="H349" i="1"/>
  <c r="G349" i="1"/>
  <c r="E349" i="1"/>
  <c r="D349" i="1"/>
  <c r="C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E348" i="1"/>
  <c r="D348" i="1"/>
  <c r="C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E347" i="1"/>
  <c r="D347" i="1"/>
  <c r="C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E346" i="1"/>
  <c r="D346" i="1"/>
  <c r="C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E345" i="1"/>
  <c r="D345" i="1"/>
  <c r="C345" i="1"/>
  <c r="B345" i="1"/>
  <c r="A345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P337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O324" i="1"/>
  <c r="N324" i="1"/>
  <c r="N326" i="1" s="1"/>
  <c r="M324" i="1"/>
  <c r="M326" i="1" s="1"/>
  <c r="L324" i="1"/>
  <c r="L326" i="1" s="1"/>
  <c r="K324" i="1"/>
  <c r="K326" i="1" s="1"/>
  <c r="J324" i="1"/>
  <c r="J326" i="1" s="1"/>
  <c r="I324" i="1"/>
  <c r="I326" i="1" s="1"/>
  <c r="H324" i="1"/>
  <c r="H326" i="1" s="1"/>
  <c r="G324" i="1"/>
  <c r="G326" i="1" s="1"/>
  <c r="F324" i="1"/>
  <c r="F326" i="1" s="1"/>
  <c r="E324" i="1"/>
  <c r="E326" i="1" s="1"/>
  <c r="D324" i="1"/>
  <c r="D326" i="1" s="1"/>
  <c r="C324" i="1"/>
  <c r="C326" i="1" s="1"/>
  <c r="B324" i="1"/>
  <c r="A324" i="1"/>
  <c r="F321" i="1"/>
  <c r="E321" i="1"/>
  <c r="D321" i="1"/>
  <c r="C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E319" i="1"/>
  <c r="D319" i="1"/>
  <c r="C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E318" i="1"/>
  <c r="C318" i="1"/>
  <c r="B318" i="1"/>
  <c r="A318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P314" i="1"/>
  <c r="O314" i="1"/>
  <c r="N314" i="1"/>
  <c r="M314" i="1"/>
  <c r="L314" i="1"/>
  <c r="K314" i="1"/>
  <c r="J314" i="1"/>
  <c r="I314" i="1"/>
  <c r="G314" i="1"/>
  <c r="E314" i="1"/>
  <c r="D314" i="1"/>
  <c r="C314" i="1"/>
  <c r="B314" i="1"/>
  <c r="A314" i="1"/>
  <c r="P313" i="1"/>
  <c r="O313" i="1"/>
  <c r="N313" i="1"/>
  <c r="M313" i="1"/>
  <c r="L313" i="1"/>
  <c r="K313" i="1"/>
  <c r="I313" i="1"/>
  <c r="H313" i="1"/>
  <c r="G313" i="1"/>
  <c r="E313" i="1"/>
  <c r="C313" i="1"/>
  <c r="B313" i="1"/>
  <c r="A313" i="1"/>
  <c r="O312" i="1"/>
  <c r="N312" i="1"/>
  <c r="M312" i="1"/>
  <c r="L312" i="1"/>
  <c r="K312" i="1"/>
  <c r="J312" i="1"/>
  <c r="I312" i="1"/>
  <c r="H312" i="1"/>
  <c r="G312" i="1"/>
  <c r="E312" i="1"/>
  <c r="D312" i="1"/>
  <c r="C312" i="1"/>
  <c r="B312" i="1"/>
  <c r="A312" i="1"/>
  <c r="P311" i="1"/>
  <c r="O311" i="1"/>
  <c r="N311" i="1"/>
  <c r="M311" i="1"/>
  <c r="L311" i="1"/>
  <c r="K311" i="1"/>
  <c r="J311" i="1"/>
  <c r="I311" i="1"/>
  <c r="H311" i="1"/>
  <c r="H316" i="1" s="1"/>
  <c r="G311" i="1"/>
  <c r="E311" i="1"/>
  <c r="D311" i="1"/>
  <c r="C311" i="1"/>
  <c r="B311" i="1"/>
  <c r="A311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F302" i="1"/>
  <c r="F290" i="1"/>
  <c r="E290" i="1"/>
  <c r="D290" i="1"/>
  <c r="C290" i="1"/>
  <c r="P289" i="1"/>
  <c r="P304" i="1" s="1"/>
  <c r="O289" i="1"/>
  <c r="O304" i="1" s="1"/>
  <c r="N289" i="1"/>
  <c r="N304" i="1" s="1"/>
  <c r="N306" i="1" s="1"/>
  <c r="M289" i="1"/>
  <c r="M304" i="1" s="1"/>
  <c r="M306" i="1" s="1"/>
  <c r="L289" i="1"/>
  <c r="L304" i="1" s="1"/>
  <c r="L306" i="1" s="1"/>
  <c r="K289" i="1"/>
  <c r="K304" i="1" s="1"/>
  <c r="K306" i="1" s="1"/>
  <c r="J289" i="1"/>
  <c r="J304" i="1" s="1"/>
  <c r="J306" i="1" s="1"/>
  <c r="I289" i="1"/>
  <c r="I304" i="1" s="1"/>
  <c r="I306" i="1" s="1"/>
  <c r="H289" i="1"/>
  <c r="H304" i="1" s="1"/>
  <c r="H306" i="1" s="1"/>
  <c r="G289" i="1"/>
  <c r="G304" i="1" s="1"/>
  <c r="G306" i="1" s="1"/>
  <c r="F289" i="1"/>
  <c r="E289" i="1"/>
  <c r="E304" i="1" s="1"/>
  <c r="E306" i="1" s="1"/>
  <c r="D289" i="1"/>
  <c r="D304" i="1" s="1"/>
  <c r="D306" i="1" s="1"/>
  <c r="C289" i="1"/>
  <c r="C304" i="1" s="1"/>
  <c r="B289" i="1"/>
  <c r="B304" i="1" s="1"/>
  <c r="A289" i="1"/>
  <c r="A304" i="1" s="1"/>
  <c r="P288" i="1"/>
  <c r="O288" i="1"/>
  <c r="N288" i="1"/>
  <c r="M288" i="1"/>
  <c r="L288" i="1"/>
  <c r="K288" i="1"/>
  <c r="J288" i="1"/>
  <c r="I288" i="1"/>
  <c r="H288" i="1"/>
  <c r="G288" i="1"/>
  <c r="E288" i="1"/>
  <c r="D288" i="1"/>
  <c r="C288" i="1"/>
  <c r="B288" i="1"/>
  <c r="P287" i="1"/>
  <c r="O287" i="1"/>
  <c r="N287" i="1"/>
  <c r="M287" i="1"/>
  <c r="L287" i="1"/>
  <c r="K287" i="1"/>
  <c r="J287" i="1"/>
  <c r="I287" i="1"/>
  <c r="H287" i="1"/>
  <c r="G287" i="1"/>
  <c r="E287" i="1"/>
  <c r="D287" i="1"/>
  <c r="C287" i="1"/>
  <c r="B287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E282" i="1"/>
  <c r="C282" i="1"/>
  <c r="P281" i="1"/>
  <c r="O281" i="1"/>
  <c r="N281" i="1"/>
  <c r="M281" i="1"/>
  <c r="L281" i="1"/>
  <c r="L285" i="1" s="1"/>
  <c r="K281" i="1"/>
  <c r="J281" i="1"/>
  <c r="I281" i="1"/>
  <c r="H281" i="1"/>
  <c r="H285" i="1" s="1"/>
  <c r="G281" i="1"/>
  <c r="E281" i="1"/>
  <c r="E285" i="1" s="1"/>
  <c r="D281" i="1"/>
  <c r="D285" i="1" s="1"/>
  <c r="C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N262" i="1"/>
  <c r="M262" i="1"/>
  <c r="L262" i="1"/>
  <c r="K262" i="1"/>
  <c r="J262" i="1"/>
  <c r="I262" i="1"/>
  <c r="H262" i="1"/>
  <c r="G262" i="1"/>
  <c r="O261" i="1"/>
  <c r="N261" i="1"/>
  <c r="M261" i="1"/>
  <c r="L261" i="1"/>
  <c r="K261" i="1"/>
  <c r="J261" i="1"/>
  <c r="I261" i="1"/>
  <c r="H261" i="1"/>
  <c r="G261" i="1"/>
  <c r="A261" i="1"/>
  <c r="F257" i="1"/>
  <c r="E257" i="1"/>
  <c r="D257" i="1"/>
  <c r="C257" i="1"/>
  <c r="P256" i="1"/>
  <c r="O256" i="1"/>
  <c r="N256" i="1"/>
  <c r="M256" i="1"/>
  <c r="L256" i="1"/>
  <c r="K256" i="1"/>
  <c r="J256" i="1"/>
  <c r="I256" i="1"/>
  <c r="H256" i="1"/>
  <c r="G256" i="1"/>
  <c r="E256" i="1"/>
  <c r="D256" i="1"/>
  <c r="C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E255" i="1"/>
  <c r="D255" i="1"/>
  <c r="C255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F251" i="1"/>
  <c r="F250" i="1"/>
  <c r="F249" i="1"/>
  <c r="F248" i="1"/>
  <c r="F247" i="1"/>
  <c r="P244" i="1"/>
  <c r="O244" i="1"/>
  <c r="N244" i="1"/>
  <c r="M244" i="1"/>
  <c r="L244" i="1"/>
  <c r="K244" i="1"/>
  <c r="J244" i="1"/>
  <c r="I244" i="1"/>
  <c r="H244" i="1"/>
  <c r="G244" i="1"/>
  <c r="F244" i="1"/>
  <c r="F245" i="1" s="1"/>
  <c r="E244" i="1"/>
  <c r="E245" i="1" s="1"/>
  <c r="D244" i="1"/>
  <c r="D245" i="1" s="1"/>
  <c r="C244" i="1"/>
  <c r="C245" i="1" s="1"/>
  <c r="B244" i="1"/>
  <c r="A244" i="1"/>
  <c r="O243" i="1"/>
  <c r="N243" i="1"/>
  <c r="N245" i="1" s="1"/>
  <c r="M243" i="1"/>
  <c r="M245" i="1" s="1"/>
  <c r="L243" i="1"/>
  <c r="L245" i="1" s="1"/>
  <c r="K243" i="1"/>
  <c r="K245" i="1" s="1"/>
  <c r="J243" i="1"/>
  <c r="J245" i="1" s="1"/>
  <c r="I243" i="1"/>
  <c r="I245" i="1" s="1"/>
  <c r="H243" i="1"/>
  <c r="H245" i="1" s="1"/>
  <c r="G243" i="1"/>
  <c r="G245" i="1" s="1"/>
  <c r="B243" i="1"/>
  <c r="A243" i="1"/>
  <c r="P240" i="1"/>
  <c r="O240" i="1"/>
  <c r="N240" i="1"/>
  <c r="M240" i="1"/>
  <c r="L240" i="1"/>
  <c r="K240" i="1"/>
  <c r="J240" i="1"/>
  <c r="I240" i="1"/>
  <c r="H240" i="1"/>
  <c r="G240" i="1"/>
  <c r="E240" i="1"/>
  <c r="D240" i="1"/>
  <c r="C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E239" i="1"/>
  <c r="D239" i="1"/>
  <c r="C239" i="1"/>
  <c r="B239" i="1"/>
  <c r="A239" i="1"/>
  <c r="B237" i="1"/>
  <c r="A237" i="1"/>
  <c r="N229" i="1"/>
  <c r="M229" i="1"/>
  <c r="L229" i="1"/>
  <c r="K229" i="1"/>
  <c r="J229" i="1"/>
  <c r="I229" i="1"/>
  <c r="H229" i="1"/>
  <c r="G229" i="1"/>
  <c r="F225" i="1"/>
  <c r="E225" i="1"/>
  <c r="D225" i="1"/>
  <c r="C225" i="1"/>
  <c r="A225" i="1"/>
  <c r="P224" i="1"/>
  <c r="O224" i="1"/>
  <c r="N224" i="1"/>
  <c r="M224" i="1"/>
  <c r="L224" i="1"/>
  <c r="K224" i="1"/>
  <c r="J224" i="1"/>
  <c r="I224" i="1"/>
  <c r="H224" i="1"/>
  <c r="G224" i="1"/>
  <c r="E224" i="1"/>
  <c r="D224" i="1"/>
  <c r="C224" i="1"/>
  <c r="B224" i="1"/>
  <c r="P223" i="1"/>
  <c r="O223" i="1"/>
  <c r="N223" i="1"/>
  <c r="M223" i="1"/>
  <c r="L223" i="1"/>
  <c r="K223" i="1"/>
  <c r="I223" i="1"/>
  <c r="H223" i="1"/>
  <c r="G223" i="1"/>
  <c r="E223" i="1"/>
  <c r="D223" i="1"/>
  <c r="C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F219" i="1"/>
  <c r="F218" i="1"/>
  <c r="F217" i="1"/>
  <c r="F216" i="1"/>
  <c r="F215" i="1"/>
  <c r="F214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N197" i="1"/>
  <c r="M197" i="1"/>
  <c r="L197" i="1"/>
  <c r="K197" i="1"/>
  <c r="J197" i="1"/>
  <c r="I197" i="1"/>
  <c r="H197" i="1"/>
  <c r="G197" i="1"/>
  <c r="F193" i="1"/>
  <c r="E193" i="1"/>
  <c r="D193" i="1"/>
  <c r="C193" i="1"/>
  <c r="A193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P191" i="1"/>
  <c r="O191" i="1"/>
  <c r="N191" i="1"/>
  <c r="M191" i="1"/>
  <c r="L191" i="1"/>
  <c r="K191" i="1"/>
  <c r="J191" i="1"/>
  <c r="I191" i="1"/>
  <c r="H191" i="1"/>
  <c r="G191" i="1"/>
  <c r="E191" i="1"/>
  <c r="D191" i="1"/>
  <c r="C191" i="1"/>
  <c r="B191" i="1"/>
  <c r="A191" i="1"/>
  <c r="P190" i="1"/>
  <c r="O190" i="1"/>
  <c r="N190" i="1"/>
  <c r="M190" i="1"/>
  <c r="L190" i="1"/>
  <c r="K190" i="1"/>
  <c r="J190" i="1"/>
  <c r="H190" i="1"/>
  <c r="G190" i="1"/>
  <c r="E190" i="1"/>
  <c r="D190" i="1"/>
  <c r="C190" i="1"/>
  <c r="B190" i="1"/>
  <c r="A190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P186" i="1"/>
  <c r="O186" i="1"/>
  <c r="N186" i="1"/>
  <c r="M186" i="1"/>
  <c r="L186" i="1"/>
  <c r="K186" i="1"/>
  <c r="J186" i="1"/>
  <c r="I186" i="1"/>
  <c r="H186" i="1"/>
  <c r="G186" i="1"/>
  <c r="E186" i="1"/>
  <c r="D186" i="1"/>
  <c r="C186" i="1"/>
  <c r="B186" i="1"/>
  <c r="A186" i="1"/>
  <c r="P185" i="1"/>
  <c r="O185" i="1"/>
  <c r="N185" i="1"/>
  <c r="M185" i="1"/>
  <c r="L185" i="1"/>
  <c r="K185" i="1"/>
  <c r="I185" i="1"/>
  <c r="H185" i="1"/>
  <c r="G185" i="1"/>
  <c r="E185" i="1"/>
  <c r="C185" i="1"/>
  <c r="B185" i="1"/>
  <c r="P184" i="1"/>
  <c r="O184" i="1"/>
  <c r="N184" i="1"/>
  <c r="M184" i="1"/>
  <c r="L184" i="1"/>
  <c r="K184" i="1"/>
  <c r="J184" i="1"/>
  <c r="I184" i="1"/>
  <c r="H184" i="1"/>
  <c r="G184" i="1"/>
  <c r="E184" i="1"/>
  <c r="D184" i="1"/>
  <c r="C184" i="1"/>
  <c r="B184" i="1"/>
  <c r="A184" i="1"/>
  <c r="F183" i="1"/>
  <c r="P180" i="1"/>
  <c r="N180" i="1"/>
  <c r="M180" i="1"/>
  <c r="L180" i="1"/>
  <c r="K180" i="1"/>
  <c r="J180" i="1"/>
  <c r="I180" i="1"/>
  <c r="H180" i="1"/>
  <c r="G180" i="1"/>
  <c r="F180" i="1"/>
  <c r="F181" i="1" s="1"/>
  <c r="E180" i="1"/>
  <c r="E181" i="1" s="1"/>
  <c r="D180" i="1"/>
  <c r="D181" i="1" s="1"/>
  <c r="C180" i="1"/>
  <c r="C181" i="1" s="1"/>
  <c r="B180" i="1"/>
  <c r="A180" i="1"/>
  <c r="O179" i="1"/>
  <c r="N179" i="1"/>
  <c r="N181" i="1" s="1"/>
  <c r="M179" i="1"/>
  <c r="M181" i="1" s="1"/>
  <c r="L179" i="1"/>
  <c r="L181" i="1" s="1"/>
  <c r="K179" i="1"/>
  <c r="K181" i="1" s="1"/>
  <c r="J179" i="1"/>
  <c r="J181" i="1" s="1"/>
  <c r="I179" i="1"/>
  <c r="I181" i="1" s="1"/>
  <c r="H179" i="1"/>
  <c r="H181" i="1" s="1"/>
  <c r="G179" i="1"/>
  <c r="G181" i="1" s="1"/>
  <c r="B179" i="1"/>
  <c r="A179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P173" i="1"/>
  <c r="O173" i="1"/>
  <c r="N173" i="1"/>
  <c r="N177" i="1" s="1"/>
  <c r="M173" i="1"/>
  <c r="M177" i="1" s="1"/>
  <c r="L173" i="1"/>
  <c r="L177" i="1" s="1"/>
  <c r="K173" i="1"/>
  <c r="K177" i="1" s="1"/>
  <c r="J173" i="1"/>
  <c r="J177" i="1" s="1"/>
  <c r="I173" i="1"/>
  <c r="I177" i="1" s="1"/>
  <c r="H173" i="1"/>
  <c r="H177" i="1" s="1"/>
  <c r="G173" i="1"/>
  <c r="G177" i="1" s="1"/>
  <c r="F173" i="1"/>
  <c r="F177" i="1" s="1"/>
  <c r="E173" i="1"/>
  <c r="E177" i="1" s="1"/>
  <c r="D173" i="1"/>
  <c r="D177" i="1" s="1"/>
  <c r="C173" i="1"/>
  <c r="C177" i="1" s="1"/>
  <c r="B173" i="1"/>
  <c r="A173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O163" i="1"/>
  <c r="N163" i="1"/>
  <c r="N165" i="1" s="1"/>
  <c r="M163" i="1"/>
  <c r="M165" i="1" s="1"/>
  <c r="L163" i="1"/>
  <c r="L165" i="1" s="1"/>
  <c r="K163" i="1"/>
  <c r="K165" i="1" s="1"/>
  <c r="J163" i="1"/>
  <c r="J165" i="1" s="1"/>
  <c r="I163" i="1"/>
  <c r="I165" i="1" s="1"/>
  <c r="H163" i="1"/>
  <c r="H165" i="1" s="1"/>
  <c r="G163" i="1"/>
  <c r="G165" i="1" s="1"/>
  <c r="F163" i="1"/>
  <c r="F165" i="1" s="1"/>
  <c r="E163" i="1"/>
  <c r="E165" i="1" s="1"/>
  <c r="D163" i="1"/>
  <c r="D165" i="1" s="1"/>
  <c r="C163" i="1"/>
  <c r="C165" i="1" s="1"/>
  <c r="B163" i="1"/>
  <c r="A163" i="1"/>
  <c r="F159" i="1"/>
  <c r="E159" i="1"/>
  <c r="D159" i="1"/>
  <c r="C159" i="1"/>
  <c r="P158" i="1"/>
  <c r="O158" i="1"/>
  <c r="N158" i="1"/>
  <c r="M158" i="1"/>
  <c r="L158" i="1"/>
  <c r="K158" i="1"/>
  <c r="J158" i="1"/>
  <c r="I158" i="1"/>
  <c r="H158" i="1"/>
  <c r="G158" i="1"/>
  <c r="E158" i="1"/>
  <c r="D158" i="1"/>
  <c r="C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E157" i="1"/>
  <c r="D157" i="1"/>
  <c r="C157" i="1"/>
  <c r="B157" i="1"/>
  <c r="A157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F154" i="1"/>
  <c r="F153" i="1"/>
  <c r="F152" i="1"/>
  <c r="F151" i="1"/>
  <c r="F150" i="1"/>
  <c r="F149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N144" i="1"/>
  <c r="M144" i="1"/>
  <c r="K144" i="1"/>
  <c r="I144" i="1"/>
  <c r="H144" i="1"/>
  <c r="F144" i="1"/>
  <c r="E144" i="1"/>
  <c r="D144" i="1"/>
  <c r="C144" i="1"/>
  <c r="F143" i="1"/>
  <c r="F142" i="1"/>
  <c r="F14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O129" i="1"/>
  <c r="O293" i="1" s="1"/>
  <c r="N129" i="1"/>
  <c r="N131" i="1" s="1"/>
  <c r="M129" i="1"/>
  <c r="M131" i="1" s="1"/>
  <c r="L129" i="1"/>
  <c r="L293" i="1" s="1"/>
  <c r="L294" i="1" s="1"/>
  <c r="K129" i="1"/>
  <c r="K131" i="1" s="1"/>
  <c r="J129" i="1"/>
  <c r="J131" i="1" s="1"/>
  <c r="I129" i="1"/>
  <c r="I131" i="1" s="1"/>
  <c r="H129" i="1"/>
  <c r="H293" i="1" s="1"/>
  <c r="H294" i="1" s="1"/>
  <c r="G129" i="1"/>
  <c r="G131" i="1" s="1"/>
  <c r="F129" i="1"/>
  <c r="F131" i="1" s="1"/>
  <c r="E129" i="1"/>
  <c r="E131" i="1" s="1"/>
  <c r="D129" i="1"/>
  <c r="D293" i="1" s="1"/>
  <c r="D294" i="1" s="1"/>
  <c r="C129" i="1"/>
  <c r="C131" i="1" s="1"/>
  <c r="B129" i="1"/>
  <c r="B293" i="1" s="1"/>
  <c r="A129" i="1"/>
  <c r="A293" i="1" s="1"/>
  <c r="F126" i="1"/>
  <c r="E126" i="1"/>
  <c r="D126" i="1"/>
  <c r="C126" i="1"/>
  <c r="P125" i="1"/>
  <c r="O125" i="1"/>
  <c r="N125" i="1"/>
  <c r="M125" i="1"/>
  <c r="L125" i="1"/>
  <c r="K125" i="1"/>
  <c r="J125" i="1"/>
  <c r="I125" i="1"/>
  <c r="H125" i="1"/>
  <c r="G125" i="1"/>
  <c r="E125" i="1"/>
  <c r="D125" i="1"/>
  <c r="D127" i="1" s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E124" i="1"/>
  <c r="C124" i="1"/>
  <c r="B124" i="1"/>
  <c r="A124" i="1"/>
  <c r="F121" i="1"/>
  <c r="F120" i="1"/>
  <c r="F119" i="1"/>
  <c r="F118" i="1"/>
  <c r="F117" i="1"/>
  <c r="P116" i="1"/>
  <c r="O116" i="1"/>
  <c r="N116" i="1"/>
  <c r="N122" i="1" s="1"/>
  <c r="M116" i="1"/>
  <c r="M122" i="1" s="1"/>
  <c r="L116" i="1"/>
  <c r="L122" i="1" s="1"/>
  <c r="K116" i="1"/>
  <c r="K122" i="1" s="1"/>
  <c r="J116" i="1"/>
  <c r="J122" i="1" s="1"/>
  <c r="I116" i="1"/>
  <c r="I122" i="1" s="1"/>
  <c r="H116" i="1"/>
  <c r="H122" i="1" s="1"/>
  <c r="G116" i="1"/>
  <c r="G122" i="1" s="1"/>
  <c r="E116" i="1"/>
  <c r="E122" i="1" s="1"/>
  <c r="D116" i="1"/>
  <c r="D122" i="1" s="1"/>
  <c r="C116" i="1"/>
  <c r="C122" i="1" s="1"/>
  <c r="B116" i="1"/>
  <c r="A116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E111" i="1"/>
  <c r="P110" i="1"/>
  <c r="O110" i="1"/>
  <c r="N110" i="1"/>
  <c r="M110" i="1"/>
  <c r="L110" i="1"/>
  <c r="K110" i="1"/>
  <c r="J110" i="1"/>
  <c r="I110" i="1"/>
  <c r="H110" i="1"/>
  <c r="G110" i="1"/>
  <c r="D110" i="1"/>
  <c r="D111" i="1" s="1"/>
  <c r="C110" i="1"/>
  <c r="C111" i="1" s="1"/>
  <c r="B110" i="1"/>
  <c r="A110" i="1"/>
  <c r="P108" i="1"/>
  <c r="O108" i="1"/>
  <c r="N108" i="1"/>
  <c r="N111" i="1" s="1"/>
  <c r="M108" i="1"/>
  <c r="L108" i="1"/>
  <c r="K108" i="1"/>
  <c r="J108" i="1"/>
  <c r="J111" i="1" s="1"/>
  <c r="I108" i="1"/>
  <c r="H108" i="1"/>
  <c r="G108" i="1"/>
  <c r="F108" i="1"/>
  <c r="B108" i="1"/>
  <c r="A10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O97" i="1"/>
  <c r="N97" i="1"/>
  <c r="N99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A97" i="1"/>
  <c r="F95" i="1"/>
  <c r="E95" i="1"/>
  <c r="D95" i="1"/>
  <c r="C95" i="1"/>
  <c r="F94" i="1"/>
  <c r="E94" i="1"/>
  <c r="D94" i="1"/>
  <c r="C94" i="1"/>
  <c r="F93" i="1"/>
  <c r="F92" i="1"/>
  <c r="N90" i="1"/>
  <c r="M90" i="1"/>
  <c r="L90" i="1"/>
  <c r="K90" i="1"/>
  <c r="J90" i="1"/>
  <c r="I90" i="1"/>
  <c r="H90" i="1"/>
  <c r="G90" i="1"/>
  <c r="F90" i="1"/>
  <c r="E90" i="1"/>
  <c r="D90" i="1"/>
  <c r="C90" i="1"/>
  <c r="F89" i="1"/>
  <c r="F88" i="1"/>
  <c r="F87" i="1"/>
  <c r="F86" i="1"/>
  <c r="F85" i="1"/>
  <c r="F84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O74" i="1"/>
  <c r="O237" i="1" s="1"/>
  <c r="N74" i="1"/>
  <c r="N237" i="1" s="1"/>
  <c r="M74" i="1"/>
  <c r="M237" i="1" s="1"/>
  <c r="L74" i="1"/>
  <c r="L237" i="1" s="1"/>
  <c r="K74" i="1"/>
  <c r="K237" i="1" s="1"/>
  <c r="J74" i="1"/>
  <c r="J237" i="1" s="1"/>
  <c r="I74" i="1"/>
  <c r="I237" i="1" s="1"/>
  <c r="H74" i="1"/>
  <c r="H237" i="1" s="1"/>
  <c r="G74" i="1"/>
  <c r="G237" i="1" s="1"/>
  <c r="F74" i="1"/>
  <c r="E74" i="1"/>
  <c r="E237" i="1" s="1"/>
  <c r="D74" i="1"/>
  <c r="D237" i="1" s="1"/>
  <c r="C74" i="1"/>
  <c r="C237" i="1" s="1"/>
  <c r="B74" i="1"/>
  <c r="A74" i="1"/>
  <c r="N66" i="1"/>
  <c r="M66" i="1"/>
  <c r="L66" i="1"/>
  <c r="K66" i="1"/>
  <c r="J66" i="1"/>
  <c r="I66" i="1"/>
  <c r="H66" i="1"/>
  <c r="G66" i="1"/>
  <c r="O65" i="1"/>
  <c r="N65" i="1"/>
  <c r="M65" i="1"/>
  <c r="L65" i="1"/>
  <c r="K65" i="1"/>
  <c r="J65" i="1"/>
  <c r="A65" i="1"/>
  <c r="P61" i="1"/>
  <c r="O61" i="1"/>
  <c r="N61" i="1"/>
  <c r="N160" i="1" s="1"/>
  <c r="M61" i="1"/>
  <c r="M160" i="1" s="1"/>
  <c r="L61" i="1"/>
  <c r="L160" i="1" s="1"/>
  <c r="K61" i="1"/>
  <c r="K160" i="1" s="1"/>
  <c r="J61" i="1"/>
  <c r="J160" i="1" s="1"/>
  <c r="I61" i="1"/>
  <c r="I160" i="1" s="1"/>
  <c r="H61" i="1"/>
  <c r="H160" i="1" s="1"/>
  <c r="G61" i="1"/>
  <c r="G160" i="1" s="1"/>
  <c r="F61" i="1"/>
  <c r="F160" i="1" s="1"/>
  <c r="E61" i="1"/>
  <c r="E62" i="1" s="1"/>
  <c r="D61" i="1"/>
  <c r="D62" i="1" s="1"/>
  <c r="C61" i="1"/>
  <c r="C62" i="1" s="1"/>
  <c r="B61" i="1"/>
  <c r="A61" i="1"/>
  <c r="F60" i="1"/>
  <c r="E60" i="1"/>
  <c r="D60" i="1"/>
  <c r="C60" i="1"/>
  <c r="F59" i="1"/>
  <c r="F58" i="1"/>
  <c r="N56" i="1"/>
  <c r="M56" i="1"/>
  <c r="L56" i="1"/>
  <c r="K56" i="1"/>
  <c r="J56" i="1"/>
  <c r="I56" i="1"/>
  <c r="H56" i="1"/>
  <c r="G56" i="1"/>
  <c r="F56" i="1"/>
  <c r="E56" i="1"/>
  <c r="D56" i="1"/>
  <c r="C56" i="1"/>
  <c r="F55" i="1"/>
  <c r="F54" i="1"/>
  <c r="F53" i="1"/>
  <c r="F52" i="1"/>
  <c r="F51" i="1"/>
  <c r="F50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N45" i="1"/>
  <c r="M45" i="1"/>
  <c r="L45" i="1"/>
  <c r="K45" i="1"/>
  <c r="J45" i="1"/>
  <c r="I45" i="1"/>
  <c r="H45" i="1"/>
  <c r="G45" i="1"/>
  <c r="F45" i="1"/>
  <c r="E45" i="1"/>
  <c r="D45" i="1"/>
  <c r="C45" i="1"/>
  <c r="F44" i="1"/>
  <c r="F43" i="1"/>
  <c r="F41" i="1"/>
  <c r="O32" i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64" i="1" s="1"/>
  <c r="E66" i="1" s="1"/>
  <c r="D32" i="1"/>
  <c r="D64" i="1" s="1"/>
  <c r="D66" i="1" s="1"/>
  <c r="C32" i="1"/>
  <c r="C391" i="1" s="1"/>
  <c r="B32" i="1"/>
  <c r="A32" i="1"/>
  <c r="O29" i="1"/>
  <c r="O60" i="1" s="1"/>
  <c r="O94" i="1" s="1"/>
  <c r="O126" i="1" s="1"/>
  <c r="O159" i="1" s="1"/>
  <c r="O193" i="1" s="1"/>
  <c r="O225" i="1" s="1"/>
  <c r="O257" i="1" s="1"/>
  <c r="O290" i="1" s="1"/>
  <c r="O321" i="1" s="1"/>
  <c r="O355" i="1" s="1"/>
  <c r="N29" i="1"/>
  <c r="N60" i="1" s="1"/>
  <c r="M29" i="1"/>
  <c r="M60" i="1" s="1"/>
  <c r="L29" i="1"/>
  <c r="L60" i="1" s="1"/>
  <c r="K29" i="1"/>
  <c r="K60" i="1" s="1"/>
  <c r="J29" i="1"/>
  <c r="J60" i="1" s="1"/>
  <c r="I29" i="1"/>
  <c r="I60" i="1" s="1"/>
  <c r="H29" i="1"/>
  <c r="H60" i="1" s="1"/>
  <c r="G29" i="1"/>
  <c r="G60" i="1" s="1"/>
  <c r="F29" i="1"/>
  <c r="E29" i="1"/>
  <c r="D29" i="1"/>
  <c r="C29" i="1"/>
  <c r="B29" i="1"/>
  <c r="B60" i="1" s="1"/>
  <c r="B94" i="1" s="1"/>
  <c r="B126" i="1" s="1"/>
  <c r="B159" i="1" s="1"/>
  <c r="B193" i="1" s="1"/>
  <c r="B225" i="1" s="1"/>
  <c r="B257" i="1" s="1"/>
  <c r="A29" i="1"/>
  <c r="A60" i="1" s="1"/>
  <c r="A94" i="1" s="1"/>
  <c r="A126" i="1" s="1"/>
  <c r="P28" i="1"/>
  <c r="O28" i="1"/>
  <c r="N28" i="1"/>
  <c r="M28" i="1"/>
  <c r="L28" i="1"/>
  <c r="K28" i="1"/>
  <c r="J28" i="1"/>
  <c r="J30" i="1" s="1"/>
  <c r="I28" i="1"/>
  <c r="H28" i="1"/>
  <c r="G28" i="1"/>
  <c r="E28" i="1"/>
  <c r="E30" i="1" s="1"/>
  <c r="D28" i="1"/>
  <c r="C28" i="1"/>
  <c r="B28" i="1"/>
  <c r="A28" i="1"/>
  <c r="P27" i="1"/>
  <c r="O27" i="1"/>
  <c r="N27" i="1"/>
  <c r="M27" i="1"/>
  <c r="L27" i="1"/>
  <c r="K27" i="1"/>
  <c r="I27" i="1"/>
  <c r="H27" i="1"/>
  <c r="G27" i="1"/>
  <c r="D27" i="1"/>
  <c r="B27" i="1"/>
  <c r="A27" i="1"/>
  <c r="N25" i="1"/>
  <c r="M25" i="1"/>
  <c r="L25" i="1"/>
  <c r="K25" i="1"/>
  <c r="J25" i="1"/>
  <c r="I25" i="1"/>
  <c r="H25" i="1"/>
  <c r="G25" i="1"/>
  <c r="F25" i="1"/>
  <c r="E25" i="1"/>
  <c r="D25" i="1"/>
  <c r="C25" i="1"/>
  <c r="F24" i="1"/>
  <c r="F23" i="1"/>
  <c r="F22" i="1"/>
  <c r="F21" i="1"/>
  <c r="F20" i="1"/>
  <c r="F19" i="1"/>
  <c r="N17" i="1"/>
  <c r="M17" i="1"/>
  <c r="L17" i="1"/>
  <c r="K17" i="1"/>
  <c r="J17" i="1"/>
  <c r="I17" i="1"/>
  <c r="H17" i="1"/>
  <c r="G17" i="1"/>
  <c r="F17" i="1"/>
  <c r="E17" i="1"/>
  <c r="D17" i="1"/>
  <c r="C17" i="1"/>
  <c r="O13" i="1"/>
  <c r="N13" i="1"/>
  <c r="M13" i="1"/>
  <c r="L13" i="1"/>
  <c r="K13" i="1"/>
  <c r="I13" i="1"/>
  <c r="H13" i="1"/>
  <c r="G13" i="1"/>
  <c r="F13" i="1"/>
  <c r="E13" i="1"/>
  <c r="D13" i="1"/>
  <c r="C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C209" i="1" l="1"/>
  <c r="G209" i="1"/>
  <c r="K209" i="1"/>
  <c r="F354" i="1"/>
  <c r="E226" i="1"/>
  <c r="I111" i="1"/>
  <c r="G194" i="1"/>
  <c r="E316" i="1"/>
  <c r="F124" i="1"/>
  <c r="F282" i="1"/>
  <c r="C316" i="1"/>
  <c r="L30" i="1"/>
  <c r="C188" i="1"/>
  <c r="F190" i="1"/>
  <c r="K316" i="1"/>
  <c r="F312" i="1"/>
  <c r="L203" i="16"/>
  <c r="E221" i="16"/>
  <c r="I221" i="16"/>
  <c r="I230" i="16" s="1"/>
  <c r="M221" i="16"/>
  <c r="D103" i="16"/>
  <c r="I229" i="16"/>
  <c r="D76" i="16"/>
  <c r="H76" i="16"/>
  <c r="L76" i="16"/>
  <c r="E103" i="16"/>
  <c r="L254" i="16"/>
  <c r="L255" i="16" s="1"/>
  <c r="E76" i="16"/>
  <c r="I76" i="16"/>
  <c r="M76" i="16"/>
  <c r="D209" i="1"/>
  <c r="H209" i="1"/>
  <c r="L209" i="1"/>
  <c r="E209" i="1"/>
  <c r="I209" i="1"/>
  <c r="M209" i="1"/>
  <c r="F209" i="1"/>
  <c r="J209" i="1"/>
  <c r="N209" i="1"/>
  <c r="F270" i="1"/>
  <c r="F275" i="1" s="1"/>
  <c r="F220" i="4"/>
  <c r="J270" i="1"/>
  <c r="J275" i="1" s="1"/>
  <c r="J220" i="4"/>
  <c r="N270" i="1"/>
  <c r="N220" i="4"/>
  <c r="C270" i="1"/>
  <c r="C275" i="1" s="1"/>
  <c r="C220" i="4"/>
  <c r="G220" i="4"/>
  <c r="K220" i="4"/>
  <c r="E270" i="1"/>
  <c r="E275" i="1" s="1"/>
  <c r="E220" i="4"/>
  <c r="P74" i="1"/>
  <c r="P237" i="1" s="1"/>
  <c r="P164" i="4"/>
  <c r="D270" i="1"/>
  <c r="D275" i="1" s="1"/>
  <c r="D220" i="4"/>
  <c r="H270" i="1"/>
  <c r="H220" i="4"/>
  <c r="L270" i="1"/>
  <c r="L275" i="1" s="1"/>
  <c r="L220" i="4"/>
  <c r="L229" i="4" s="1"/>
  <c r="I188" i="1"/>
  <c r="M188" i="1"/>
  <c r="D194" i="1"/>
  <c r="C357" i="1"/>
  <c r="I30" i="1"/>
  <c r="N30" i="1"/>
  <c r="D30" i="1"/>
  <c r="M111" i="1"/>
  <c r="G188" i="1"/>
  <c r="G198" i="1" s="1"/>
  <c r="K188" i="1"/>
  <c r="F186" i="1"/>
  <c r="H188" i="1"/>
  <c r="F191" i="1"/>
  <c r="C226" i="1"/>
  <c r="F311" i="1"/>
  <c r="J316" i="1"/>
  <c r="N316" i="1"/>
  <c r="J351" i="1"/>
  <c r="B13" i="1"/>
  <c r="J15" i="4"/>
  <c r="J24" i="4" s="1"/>
  <c r="F224" i="1"/>
  <c r="F386" i="1"/>
  <c r="P13" i="1"/>
  <c r="E188" i="1"/>
  <c r="D258" i="1"/>
  <c r="F288" i="1"/>
  <c r="D351" i="1"/>
  <c r="F346" i="1"/>
  <c r="N351" i="1"/>
  <c r="D357" i="1"/>
  <c r="F368" i="1"/>
  <c r="D384" i="1"/>
  <c r="F79" i="1"/>
  <c r="F100" i="1" s="1"/>
  <c r="D176" i="1"/>
  <c r="M194" i="1"/>
  <c r="M198" i="1" s="1"/>
  <c r="D75" i="4"/>
  <c r="E102" i="4"/>
  <c r="I389" i="1"/>
  <c r="M389" i="1"/>
  <c r="F176" i="1"/>
  <c r="K24" i="4"/>
  <c r="F75" i="4"/>
  <c r="J75" i="4"/>
  <c r="N75" i="4"/>
  <c r="N275" i="1"/>
  <c r="C118" i="4"/>
  <c r="G118" i="4"/>
  <c r="K118" i="4"/>
  <c r="H176" i="1"/>
  <c r="L268" i="4"/>
  <c r="L271" i="4" s="1"/>
  <c r="L279" i="4" s="1"/>
  <c r="E118" i="4"/>
  <c r="E126" i="4" s="1"/>
  <c r="I118" i="4"/>
  <c r="I126" i="4" s="1"/>
  <c r="M118" i="4"/>
  <c r="M126" i="4" s="1"/>
  <c r="I268" i="4"/>
  <c r="I271" i="4" s="1"/>
  <c r="M268" i="4"/>
  <c r="M271" i="4" s="1"/>
  <c r="F118" i="4"/>
  <c r="J118" i="4"/>
  <c r="J126" i="4" s="1"/>
  <c r="N118" i="4"/>
  <c r="H251" i="4"/>
  <c r="H277" i="4" s="1"/>
  <c r="H278" i="4" s="1"/>
  <c r="H228" i="4"/>
  <c r="I270" i="1"/>
  <c r="I275" i="1" s="1"/>
  <c r="N52" i="4"/>
  <c r="O176" i="1"/>
  <c r="D118" i="4"/>
  <c r="H118" i="4"/>
  <c r="L118" i="4"/>
  <c r="F202" i="4"/>
  <c r="I228" i="4"/>
  <c r="L126" i="16"/>
  <c r="L127" i="16" s="1"/>
  <c r="L151" i="16"/>
  <c r="J270" i="16"/>
  <c r="J273" i="16" s="1"/>
  <c r="F103" i="16"/>
  <c r="G221" i="16"/>
  <c r="C94" i="16"/>
  <c r="C103" i="16" s="1"/>
  <c r="J94" i="16"/>
  <c r="J103" i="16" s="1"/>
  <c r="M14" i="1"/>
  <c r="J13" i="1"/>
  <c r="J14" i="1" s="1"/>
  <c r="J34" i="1" s="1"/>
  <c r="E52" i="4"/>
  <c r="I52" i="4"/>
  <c r="M52" i="4"/>
  <c r="F229" i="4"/>
  <c r="I14" i="1"/>
  <c r="H373" i="1"/>
  <c r="L373" i="1"/>
  <c r="L24" i="4"/>
  <c r="L252" i="4"/>
  <c r="L253" i="4" s="1"/>
  <c r="E14" i="1"/>
  <c r="M270" i="1"/>
  <c r="M275" i="1" s="1"/>
  <c r="H24" i="4"/>
  <c r="E24" i="4"/>
  <c r="I24" i="4"/>
  <c r="C75" i="4"/>
  <c r="G75" i="4"/>
  <c r="K75" i="4"/>
  <c r="D102" i="4"/>
  <c r="H176" i="4"/>
  <c r="I202" i="4"/>
  <c r="D14" i="1"/>
  <c r="H14" i="1"/>
  <c r="L14" i="1"/>
  <c r="E176" i="1"/>
  <c r="G24" i="4"/>
  <c r="J52" i="4"/>
  <c r="E75" i="4"/>
  <c r="I75" i="4"/>
  <c r="M75" i="4"/>
  <c r="H75" i="4"/>
  <c r="L75" i="4"/>
  <c r="J340" i="1"/>
  <c r="M24" i="4"/>
  <c r="F271" i="4"/>
  <c r="F279" i="4" s="1"/>
  <c r="N340" i="1"/>
  <c r="C150" i="16"/>
  <c r="J25" i="16"/>
  <c r="N25" i="16"/>
  <c r="C127" i="16"/>
  <c r="K127" i="16"/>
  <c r="H126" i="16"/>
  <c r="D151" i="16"/>
  <c r="D152" i="16" s="1"/>
  <c r="C221" i="16"/>
  <c r="K221" i="16"/>
  <c r="F273" i="16"/>
  <c r="F281" i="16" s="1"/>
  <c r="D273" i="16"/>
  <c r="F25" i="16"/>
  <c r="G94" i="16"/>
  <c r="G103" i="16" s="1"/>
  <c r="H127" i="16"/>
  <c r="I126" i="16"/>
  <c r="I127" i="16" s="1"/>
  <c r="N143" i="16"/>
  <c r="F255" i="16"/>
  <c r="L306" i="16"/>
  <c r="L307" i="16" s="1"/>
  <c r="G175" i="16"/>
  <c r="G201" i="16" s="1"/>
  <c r="H25" i="16"/>
  <c r="C25" i="16"/>
  <c r="G25" i="16"/>
  <c r="C76" i="16"/>
  <c r="G76" i="16"/>
  <c r="K76" i="16"/>
  <c r="N94" i="16"/>
  <c r="N103" i="16" s="1"/>
  <c r="D126" i="16"/>
  <c r="D127" i="16" s="1"/>
  <c r="C143" i="16"/>
  <c r="G143" i="16"/>
  <c r="G152" i="16" s="1"/>
  <c r="K150" i="16"/>
  <c r="K175" i="16" s="1"/>
  <c r="F203" i="16"/>
  <c r="E273" i="16"/>
  <c r="I273" i="16"/>
  <c r="M273" i="16"/>
  <c r="I279" i="16"/>
  <c r="I305" i="16" s="1"/>
  <c r="I306" i="16" s="1"/>
  <c r="I307" i="16" s="1"/>
  <c r="I175" i="16"/>
  <c r="I176" i="16" s="1"/>
  <c r="I177" i="16" s="1"/>
  <c r="I151" i="16"/>
  <c r="E151" i="16"/>
  <c r="E152" i="16" s="1"/>
  <c r="E175" i="16"/>
  <c r="M175" i="16"/>
  <c r="M151" i="16"/>
  <c r="E126" i="16"/>
  <c r="E127" i="16" s="1"/>
  <c r="M126" i="16"/>
  <c r="M127" i="16" s="1"/>
  <c r="H228" i="16"/>
  <c r="H202" i="16"/>
  <c r="N273" i="16"/>
  <c r="L280" i="16"/>
  <c r="H270" i="16"/>
  <c r="H273" i="16" s="1"/>
  <c r="H143" i="16"/>
  <c r="H152" i="16" s="1"/>
  <c r="H94" i="16"/>
  <c r="H103" i="16" s="1"/>
  <c r="L143" i="16"/>
  <c r="L152" i="16" s="1"/>
  <c r="L94" i="16"/>
  <c r="L103" i="16" s="1"/>
  <c r="P227" i="16"/>
  <c r="P148" i="16"/>
  <c r="P303" i="16" s="1"/>
  <c r="F150" i="16"/>
  <c r="F126" i="16"/>
  <c r="F127" i="16" s="1"/>
  <c r="J150" i="16"/>
  <c r="J126" i="16"/>
  <c r="N150" i="16"/>
  <c r="N126" i="16"/>
  <c r="N127" i="16" s="1"/>
  <c r="J127" i="16"/>
  <c r="C151" i="16"/>
  <c r="C175" i="16"/>
  <c r="K25" i="16"/>
  <c r="K94" i="16"/>
  <c r="K103" i="16" s="1"/>
  <c r="K143" i="16"/>
  <c r="L177" i="16"/>
  <c r="L270" i="16"/>
  <c r="L273" i="16" s="1"/>
  <c r="L281" i="16" s="1"/>
  <c r="H203" i="16"/>
  <c r="F221" i="16"/>
  <c r="F230" i="16" s="1"/>
  <c r="J221" i="16"/>
  <c r="N221" i="16"/>
  <c r="I255" i="16"/>
  <c r="C273" i="16"/>
  <c r="G273" i="16"/>
  <c r="K273" i="16"/>
  <c r="F306" i="16"/>
  <c r="F307" i="16" s="1"/>
  <c r="I94" i="16"/>
  <c r="I103" i="16" s="1"/>
  <c r="M94" i="16"/>
  <c r="M103" i="16" s="1"/>
  <c r="D201" i="16"/>
  <c r="D176" i="16"/>
  <c r="D177" i="16" s="1"/>
  <c r="G126" i="16"/>
  <c r="G127" i="16" s="1"/>
  <c r="I143" i="16"/>
  <c r="M143" i="16"/>
  <c r="M152" i="16" s="1"/>
  <c r="N14" i="1"/>
  <c r="F335" i="1"/>
  <c r="F340" i="1" s="1"/>
  <c r="C24" i="4"/>
  <c r="D52" i="4"/>
  <c r="H52" i="4"/>
  <c r="L52" i="4"/>
  <c r="F102" i="4"/>
  <c r="C125" i="4"/>
  <c r="F253" i="4"/>
  <c r="D271" i="4"/>
  <c r="F14" i="1"/>
  <c r="G270" i="1"/>
  <c r="G275" i="1" s="1"/>
  <c r="K270" i="1"/>
  <c r="K275" i="1" s="1"/>
  <c r="G291" i="1"/>
  <c r="K291" i="1"/>
  <c r="N24" i="4"/>
  <c r="D24" i="4"/>
  <c r="F52" i="4"/>
  <c r="I93" i="4"/>
  <c r="I102" i="4" s="1"/>
  <c r="G125" i="4"/>
  <c r="J149" i="4"/>
  <c r="J150" i="4" s="1"/>
  <c r="H201" i="4"/>
  <c r="H202" i="4" s="1"/>
  <c r="H275" i="1"/>
  <c r="F356" i="1"/>
  <c r="F24" i="4"/>
  <c r="C52" i="4"/>
  <c r="G52" i="4"/>
  <c r="K52" i="4"/>
  <c r="M93" i="4"/>
  <c r="M102" i="4" s="1"/>
  <c r="K125" i="4"/>
  <c r="L202" i="4"/>
  <c r="H268" i="4"/>
  <c r="H271" i="4" s="1"/>
  <c r="C93" i="4"/>
  <c r="C102" i="4" s="1"/>
  <c r="C268" i="4"/>
  <c r="C271" i="4" s="1"/>
  <c r="N268" i="4"/>
  <c r="N271" i="4" s="1"/>
  <c r="N93" i="4"/>
  <c r="N102" i="4" s="1"/>
  <c r="G14" i="1"/>
  <c r="C335" i="1"/>
  <c r="C340" i="1" s="1"/>
  <c r="K335" i="1"/>
  <c r="K340" i="1" s="1"/>
  <c r="I194" i="1"/>
  <c r="J389" i="1"/>
  <c r="N389" i="1"/>
  <c r="E340" i="1"/>
  <c r="I340" i="1"/>
  <c r="M340" i="1"/>
  <c r="J268" i="4"/>
  <c r="J271" i="4" s="1"/>
  <c r="J93" i="4"/>
  <c r="J102" i="4" s="1"/>
  <c r="F174" i="4"/>
  <c r="F175" i="4" s="1"/>
  <c r="F176" i="4" s="1"/>
  <c r="F150" i="4"/>
  <c r="F151" i="4" s="1"/>
  <c r="N150" i="4"/>
  <c r="N174" i="4"/>
  <c r="C14" i="1"/>
  <c r="K14" i="1"/>
  <c r="G335" i="1"/>
  <c r="G340" i="1" s="1"/>
  <c r="D67" i="1"/>
  <c r="D149" i="4"/>
  <c r="D125" i="4"/>
  <c r="H149" i="4"/>
  <c r="H150" i="4" s="1"/>
  <c r="H125" i="4"/>
  <c r="L149" i="4"/>
  <c r="L125" i="4"/>
  <c r="I277" i="4"/>
  <c r="I252" i="4"/>
  <c r="I253" i="4" s="1"/>
  <c r="H93" i="4"/>
  <c r="H102" i="4" s="1"/>
  <c r="L93" i="4"/>
  <c r="L102" i="4" s="1"/>
  <c r="C174" i="4"/>
  <c r="C150" i="4"/>
  <c r="G174" i="4"/>
  <c r="G150" i="4"/>
  <c r="K174" i="4"/>
  <c r="K150" i="4"/>
  <c r="F125" i="4"/>
  <c r="N125" i="4"/>
  <c r="P147" i="4"/>
  <c r="P301" i="4" s="1"/>
  <c r="I149" i="4"/>
  <c r="G268" i="4"/>
  <c r="G271" i="4" s="1"/>
  <c r="O268" i="4"/>
  <c r="F304" i="4"/>
  <c r="F305" i="4" s="1"/>
  <c r="L303" i="4"/>
  <c r="L304" i="4" s="1"/>
  <c r="L305" i="4" s="1"/>
  <c r="G389" i="1"/>
  <c r="K389" i="1"/>
  <c r="F387" i="1"/>
  <c r="F389" i="1" s="1"/>
  <c r="E149" i="4"/>
  <c r="M149" i="4"/>
  <c r="K268" i="4"/>
  <c r="K271" i="4" s="1"/>
  <c r="K194" i="1"/>
  <c r="K198" i="1" s="1"/>
  <c r="I291" i="1"/>
  <c r="M291" i="1"/>
  <c r="H389" i="1"/>
  <c r="L389" i="1"/>
  <c r="G93" i="4"/>
  <c r="G102" i="4" s="1"/>
  <c r="K93" i="4"/>
  <c r="K102" i="4" s="1"/>
  <c r="E271" i="4"/>
  <c r="N194" i="1"/>
  <c r="F62" i="1"/>
  <c r="D340" i="1"/>
  <c r="H340" i="1"/>
  <c r="L340" i="1"/>
  <c r="J194" i="1"/>
  <c r="J373" i="1"/>
  <c r="N373" i="1"/>
  <c r="C389" i="1"/>
  <c r="F237" i="1"/>
  <c r="E67" i="1"/>
  <c r="F304" i="1"/>
  <c r="F306" i="1" s="1"/>
  <c r="C306" i="1"/>
  <c r="C392" i="1"/>
  <c r="D33" i="1"/>
  <c r="E79" i="1"/>
  <c r="E100" i="1" s="1"/>
  <c r="I79" i="1"/>
  <c r="M79" i="1"/>
  <c r="D131" i="1"/>
  <c r="D132" i="1" s="1"/>
  <c r="H131" i="1"/>
  <c r="L131" i="1"/>
  <c r="C160" i="1"/>
  <c r="C161" i="1" s="1"/>
  <c r="C166" i="1" s="1"/>
  <c r="D196" i="1"/>
  <c r="D197" i="1" s="1"/>
  <c r="C228" i="1"/>
  <c r="G241" i="1"/>
  <c r="K241" i="1"/>
  <c r="C260" i="1"/>
  <c r="E293" i="1"/>
  <c r="E294" i="1" s="1"/>
  <c r="I293" i="1"/>
  <c r="I294" i="1" s="1"/>
  <c r="M293" i="1"/>
  <c r="M294" i="1" s="1"/>
  <c r="E322" i="1"/>
  <c r="J322" i="1"/>
  <c r="N322" i="1"/>
  <c r="E373" i="1"/>
  <c r="D391" i="1"/>
  <c r="D392" i="1" s="1"/>
  <c r="E33" i="1"/>
  <c r="C64" i="1"/>
  <c r="J79" i="1"/>
  <c r="N79" i="1"/>
  <c r="D160" i="1"/>
  <c r="D161" i="1" s="1"/>
  <c r="D166" i="1" s="1"/>
  <c r="E196" i="1"/>
  <c r="E197" i="1" s="1"/>
  <c r="D228" i="1"/>
  <c r="D229" i="1" s="1"/>
  <c r="C241" i="1"/>
  <c r="D260" i="1"/>
  <c r="D262" i="1" s="1"/>
  <c r="F293" i="1"/>
  <c r="F294" i="1" s="1"/>
  <c r="J293" i="1"/>
  <c r="J294" i="1" s="1"/>
  <c r="N293" i="1"/>
  <c r="N294" i="1" s="1"/>
  <c r="C79" i="1"/>
  <c r="C100" i="1" s="1"/>
  <c r="G79" i="1"/>
  <c r="K79" i="1"/>
  <c r="E160" i="1"/>
  <c r="E161" i="1" s="1"/>
  <c r="E166" i="1" s="1"/>
  <c r="E228" i="1"/>
  <c r="E229" i="1" s="1"/>
  <c r="E230" i="1" s="1"/>
  <c r="D241" i="1"/>
  <c r="E260" i="1"/>
  <c r="E262" i="1" s="1"/>
  <c r="C293" i="1"/>
  <c r="C294" i="1" s="1"/>
  <c r="G293" i="1"/>
  <c r="G294" i="1" s="1"/>
  <c r="K293" i="1"/>
  <c r="K294" i="1" s="1"/>
  <c r="H322" i="1"/>
  <c r="H327" i="1" s="1"/>
  <c r="L322" i="1"/>
  <c r="D322" i="1"/>
  <c r="C33" i="1"/>
  <c r="D79" i="1"/>
  <c r="D100" i="1" s="1"/>
  <c r="H79" i="1"/>
  <c r="L79" i="1"/>
  <c r="C196" i="1"/>
  <c r="H111" i="1"/>
  <c r="L316" i="1"/>
  <c r="G351" i="1"/>
  <c r="G30" i="1"/>
  <c r="L111" i="1"/>
  <c r="H194" i="1"/>
  <c r="D291" i="1"/>
  <c r="K351" i="1"/>
  <c r="F348" i="1"/>
  <c r="F378" i="1"/>
  <c r="F379" i="1"/>
  <c r="H30" i="1"/>
  <c r="M30" i="1"/>
  <c r="F184" i="1"/>
  <c r="J188" i="1"/>
  <c r="N188" i="1"/>
  <c r="E194" i="1"/>
  <c r="J241" i="1"/>
  <c r="N241" i="1"/>
  <c r="F255" i="1"/>
  <c r="G285" i="1"/>
  <c r="K285" i="1"/>
  <c r="J285" i="1"/>
  <c r="N285" i="1"/>
  <c r="E291" i="1"/>
  <c r="I316" i="1"/>
  <c r="M316" i="1"/>
  <c r="I322" i="1"/>
  <c r="M322" i="1"/>
  <c r="C351" i="1"/>
  <c r="H351" i="1"/>
  <c r="L351" i="1"/>
  <c r="F347" i="1"/>
  <c r="E357" i="1"/>
  <c r="G373" i="1"/>
  <c r="K373" i="1"/>
  <c r="F370" i="1"/>
  <c r="F382" i="1"/>
  <c r="E389" i="1"/>
  <c r="F27" i="1"/>
  <c r="K30" i="1"/>
  <c r="F28" i="1"/>
  <c r="E127" i="1"/>
  <c r="E132" i="1" s="1"/>
  <c r="F158" i="1"/>
  <c r="L188" i="1"/>
  <c r="L194" i="1"/>
  <c r="H241" i="1"/>
  <c r="L241" i="1"/>
  <c r="F240" i="1"/>
  <c r="E258" i="1"/>
  <c r="I285" i="1"/>
  <c r="M285" i="1"/>
  <c r="F287" i="1"/>
  <c r="H291" i="1"/>
  <c r="L291" i="1"/>
  <c r="C291" i="1"/>
  <c r="G316" i="1"/>
  <c r="F314" i="1"/>
  <c r="G322" i="1"/>
  <c r="K322" i="1"/>
  <c r="F319" i="1"/>
  <c r="F349" i="1"/>
  <c r="D373" i="1"/>
  <c r="I373" i="1"/>
  <c r="M373" i="1"/>
  <c r="E384" i="1"/>
  <c r="F380" i="1"/>
  <c r="M94" i="1"/>
  <c r="M62" i="1"/>
  <c r="M67" i="1" s="1"/>
  <c r="J94" i="1"/>
  <c r="J62" i="1"/>
  <c r="J67" i="1" s="1"/>
  <c r="N94" i="1"/>
  <c r="N62" i="1"/>
  <c r="N67" i="1" s="1"/>
  <c r="O388" i="1"/>
  <c r="O383" i="1"/>
  <c r="I94" i="1"/>
  <c r="I62" i="1"/>
  <c r="I67" i="1" s="1"/>
  <c r="G94" i="1"/>
  <c r="G62" i="1"/>
  <c r="G67" i="1" s="1"/>
  <c r="K62" i="1"/>
  <c r="K67" i="1" s="1"/>
  <c r="K94" i="1"/>
  <c r="H62" i="1"/>
  <c r="H67" i="1" s="1"/>
  <c r="H94" i="1"/>
  <c r="L62" i="1"/>
  <c r="L67" i="1" s="1"/>
  <c r="L94" i="1"/>
  <c r="C30" i="1"/>
  <c r="P49" i="16"/>
  <c r="P49" i="4"/>
  <c r="C194" i="1"/>
  <c r="E241" i="1"/>
  <c r="F239" i="1"/>
  <c r="P171" i="4"/>
  <c r="G111" i="1"/>
  <c r="K111" i="1"/>
  <c r="C127" i="1"/>
  <c r="C132" i="1" s="1"/>
  <c r="F223" i="1"/>
  <c r="D226" i="1"/>
  <c r="D313" i="1"/>
  <c r="D185" i="1"/>
  <c r="F125" i="1"/>
  <c r="F127" i="1" s="1"/>
  <c r="F157" i="1"/>
  <c r="F110" i="1"/>
  <c r="F111" i="1" s="1"/>
  <c r="I241" i="1"/>
  <c r="M241" i="1"/>
  <c r="F256" i="1"/>
  <c r="J291" i="1"/>
  <c r="N291" i="1"/>
  <c r="F353" i="1"/>
  <c r="C373" i="1"/>
  <c r="F381" i="1"/>
  <c r="C384" i="1"/>
  <c r="C285" i="1"/>
  <c r="F281" i="1"/>
  <c r="I351" i="1"/>
  <c r="M351" i="1"/>
  <c r="F116" i="1"/>
  <c r="F122" i="1" s="1"/>
  <c r="P146" i="16"/>
  <c r="P145" i="4"/>
  <c r="B49" i="4"/>
  <c r="B49" i="16"/>
  <c r="C322" i="1"/>
  <c r="F345" i="1"/>
  <c r="E351" i="1"/>
  <c r="C258" i="1"/>
  <c r="F318" i="1"/>
  <c r="F226" i="1" l="1"/>
  <c r="N327" i="1"/>
  <c r="F161" i="1"/>
  <c r="F166" i="1" s="1"/>
  <c r="E327" i="1"/>
  <c r="I198" i="1"/>
  <c r="L34" i="1"/>
  <c r="I34" i="1"/>
  <c r="F373" i="1"/>
  <c r="F384" i="1"/>
  <c r="H198" i="1"/>
  <c r="F285" i="1"/>
  <c r="P205" i="1"/>
  <c r="P165" i="16"/>
  <c r="J327" i="1"/>
  <c r="K327" i="1"/>
  <c r="F194" i="1"/>
  <c r="C152" i="16"/>
  <c r="H253" i="16"/>
  <c r="H229" i="16"/>
  <c r="G176" i="16"/>
  <c r="G177" i="16" s="1"/>
  <c r="K151" i="16"/>
  <c r="K152" i="16" s="1"/>
  <c r="C126" i="4"/>
  <c r="K126" i="4"/>
  <c r="N34" i="1"/>
  <c r="F351" i="1"/>
  <c r="F291" i="1"/>
  <c r="D361" i="1"/>
  <c r="H34" i="1"/>
  <c r="F357" i="1"/>
  <c r="F361" i="1" s="1"/>
  <c r="E34" i="1"/>
  <c r="M34" i="1"/>
  <c r="H151" i="4"/>
  <c r="G126" i="4"/>
  <c r="L295" i="1"/>
  <c r="N126" i="4"/>
  <c r="K176" i="1"/>
  <c r="F126" i="4"/>
  <c r="F306" i="4" s="1"/>
  <c r="F307" i="4" s="1"/>
  <c r="I229" i="4"/>
  <c r="K151" i="4"/>
  <c r="H252" i="4"/>
  <c r="H253" i="4" s="1"/>
  <c r="L126" i="4"/>
  <c r="D126" i="4"/>
  <c r="H303" i="4"/>
  <c r="H304" i="4" s="1"/>
  <c r="H305" i="4" s="1"/>
  <c r="H295" i="1"/>
  <c r="C361" i="1"/>
  <c r="J295" i="1"/>
  <c r="H229" i="4"/>
  <c r="J174" i="4"/>
  <c r="J200" i="4" s="1"/>
  <c r="H126" i="4"/>
  <c r="G176" i="1"/>
  <c r="D295" i="1"/>
  <c r="G151" i="4"/>
  <c r="I280" i="16"/>
  <c r="I281" i="16" s="1"/>
  <c r="K34" i="1"/>
  <c r="D34" i="1"/>
  <c r="H279" i="4"/>
  <c r="D263" i="1"/>
  <c r="K295" i="1"/>
  <c r="L308" i="16"/>
  <c r="L309" i="16" s="1"/>
  <c r="J151" i="16"/>
  <c r="J152" i="16" s="1"/>
  <c r="J175" i="16"/>
  <c r="I152" i="16"/>
  <c r="H230" i="16"/>
  <c r="G202" i="16"/>
  <c r="G203" i="16" s="1"/>
  <c r="G228" i="16"/>
  <c r="G229" i="16" s="1"/>
  <c r="N175" i="16"/>
  <c r="N151" i="16"/>
  <c r="N152" i="16" s="1"/>
  <c r="F175" i="16"/>
  <c r="F176" i="16" s="1"/>
  <c r="F177" i="16" s="1"/>
  <c r="F151" i="16"/>
  <c r="F152" i="16" s="1"/>
  <c r="M201" i="16"/>
  <c r="M176" i="16"/>
  <c r="M177" i="16" s="1"/>
  <c r="H279" i="16"/>
  <c r="H254" i="16"/>
  <c r="H255" i="16" s="1"/>
  <c r="K176" i="16"/>
  <c r="K177" i="16" s="1"/>
  <c r="K201" i="16"/>
  <c r="E201" i="16"/>
  <c r="E176" i="16"/>
  <c r="E177" i="16" s="1"/>
  <c r="D202" i="16"/>
  <c r="D203" i="16" s="1"/>
  <c r="D228" i="16"/>
  <c r="D229" i="16" s="1"/>
  <c r="C201" i="16"/>
  <c r="C176" i="16"/>
  <c r="C177" i="16" s="1"/>
  <c r="M176" i="1"/>
  <c r="M295" i="1"/>
  <c r="E393" i="1"/>
  <c r="I176" i="1"/>
  <c r="E361" i="1"/>
  <c r="E198" i="1"/>
  <c r="I150" i="4"/>
  <c r="I174" i="4"/>
  <c r="I175" i="4" s="1"/>
  <c r="I176" i="4" s="1"/>
  <c r="C327" i="1"/>
  <c r="C34" i="1"/>
  <c r="G34" i="1"/>
  <c r="L176" i="1"/>
  <c r="K200" i="4"/>
  <c r="K175" i="4"/>
  <c r="K176" i="4" s="1"/>
  <c r="C175" i="4"/>
  <c r="C176" i="4" s="1"/>
  <c r="C200" i="4"/>
  <c r="L174" i="4"/>
  <c r="L175" i="4" s="1"/>
  <c r="L176" i="4" s="1"/>
  <c r="L150" i="4"/>
  <c r="D174" i="4"/>
  <c r="D150" i="4"/>
  <c r="D151" i="4" s="1"/>
  <c r="M174" i="4"/>
  <c r="M150" i="4"/>
  <c r="G175" i="4"/>
  <c r="G176" i="4" s="1"/>
  <c r="G200" i="4"/>
  <c r="I303" i="4"/>
  <c r="I304" i="4" s="1"/>
  <c r="I305" i="4" s="1"/>
  <c r="I278" i="4"/>
  <c r="I279" i="4" s="1"/>
  <c r="N175" i="4"/>
  <c r="N176" i="4" s="1"/>
  <c r="N200" i="4"/>
  <c r="E263" i="1"/>
  <c r="N198" i="1"/>
  <c r="E174" i="4"/>
  <c r="E150" i="4"/>
  <c r="E151" i="4" s="1"/>
  <c r="J151" i="4"/>
  <c r="J176" i="1"/>
  <c r="N151" i="4"/>
  <c r="N176" i="1"/>
  <c r="C151" i="4"/>
  <c r="C176" i="1"/>
  <c r="D230" i="1"/>
  <c r="J198" i="1"/>
  <c r="F241" i="1"/>
  <c r="I295" i="1"/>
  <c r="L327" i="1"/>
  <c r="D393" i="1"/>
  <c r="C295" i="1"/>
  <c r="G327" i="1"/>
  <c r="F391" i="1"/>
  <c r="F392" i="1" s="1"/>
  <c r="F228" i="1"/>
  <c r="F229" i="1" s="1"/>
  <c r="F230" i="1" s="1"/>
  <c r="C229" i="1"/>
  <c r="C230" i="1" s="1"/>
  <c r="E295" i="1"/>
  <c r="G295" i="1"/>
  <c r="F260" i="1"/>
  <c r="F262" i="1" s="1"/>
  <c r="C262" i="1"/>
  <c r="C263" i="1" s="1"/>
  <c r="C66" i="1"/>
  <c r="C67" i="1" s="1"/>
  <c r="F64" i="1"/>
  <c r="F66" i="1" s="1"/>
  <c r="F67" i="1" s="1"/>
  <c r="M327" i="1"/>
  <c r="N295" i="1"/>
  <c r="C197" i="1"/>
  <c r="C198" i="1" s="1"/>
  <c r="F196" i="1"/>
  <c r="F197" i="1" s="1"/>
  <c r="F322" i="1"/>
  <c r="F258" i="1"/>
  <c r="L198" i="1"/>
  <c r="I327" i="1"/>
  <c r="F30" i="1"/>
  <c r="F34" i="1" s="1"/>
  <c r="N126" i="1"/>
  <c r="N95" i="1"/>
  <c r="N100" i="1" s="1"/>
  <c r="F132" i="1"/>
  <c r="F185" i="1"/>
  <c r="F188" i="1" s="1"/>
  <c r="D188" i="1"/>
  <c r="D198" i="1" s="1"/>
  <c r="G126" i="1"/>
  <c r="G95" i="1"/>
  <c r="G100" i="1" s="1"/>
  <c r="I95" i="1"/>
  <c r="I100" i="1" s="1"/>
  <c r="I126" i="1"/>
  <c r="J126" i="1"/>
  <c r="J95" i="1"/>
  <c r="J100" i="1" s="1"/>
  <c r="L95" i="1"/>
  <c r="L100" i="1" s="1"/>
  <c r="L126" i="1"/>
  <c r="C393" i="1"/>
  <c r="F313" i="1"/>
  <c r="F316" i="1" s="1"/>
  <c r="D316" i="1"/>
  <c r="D327" i="1" s="1"/>
  <c r="H95" i="1"/>
  <c r="H100" i="1" s="1"/>
  <c r="H126" i="1"/>
  <c r="K126" i="1"/>
  <c r="K95" i="1"/>
  <c r="K100" i="1" s="1"/>
  <c r="M95" i="1"/>
  <c r="M100" i="1" s="1"/>
  <c r="M126" i="1"/>
  <c r="F393" i="1" l="1"/>
  <c r="F295" i="1"/>
  <c r="F327" i="1"/>
  <c r="J175" i="4"/>
  <c r="J176" i="4" s="1"/>
  <c r="F263" i="1"/>
  <c r="H306" i="4"/>
  <c r="H307" i="4" s="1"/>
  <c r="F198" i="1"/>
  <c r="I308" i="16"/>
  <c r="I309" i="16" s="1"/>
  <c r="F308" i="16"/>
  <c r="F309" i="16" s="1"/>
  <c r="I151" i="4"/>
  <c r="I306" i="4" s="1"/>
  <c r="I307" i="4" s="1"/>
  <c r="M151" i="4"/>
  <c r="H305" i="16"/>
  <c r="H306" i="16" s="1"/>
  <c r="H307" i="16" s="1"/>
  <c r="H280" i="16"/>
  <c r="H281" i="16" s="1"/>
  <c r="H308" i="16" s="1"/>
  <c r="H309" i="16" s="1"/>
  <c r="C228" i="16"/>
  <c r="C229" i="16" s="1"/>
  <c r="C202" i="16"/>
  <c r="C203" i="16" s="1"/>
  <c r="E228" i="16"/>
  <c r="E229" i="16" s="1"/>
  <c r="E202" i="16"/>
  <c r="E203" i="16" s="1"/>
  <c r="M228" i="16"/>
  <c r="M229" i="16" s="1"/>
  <c r="M202" i="16"/>
  <c r="M203" i="16" s="1"/>
  <c r="N176" i="16"/>
  <c r="N177" i="16" s="1"/>
  <c r="N201" i="16"/>
  <c r="D253" i="16"/>
  <c r="D230" i="16"/>
  <c r="K228" i="16"/>
  <c r="K229" i="16" s="1"/>
  <c r="K202" i="16"/>
  <c r="K203" i="16" s="1"/>
  <c r="G253" i="16"/>
  <c r="G230" i="16"/>
  <c r="J201" i="16"/>
  <c r="J176" i="16"/>
  <c r="J177" i="16" s="1"/>
  <c r="E394" i="1"/>
  <c r="E395" i="1" s="1"/>
  <c r="L151" i="4"/>
  <c r="L306" i="4" s="1"/>
  <c r="L307" i="4" s="1"/>
  <c r="M200" i="4"/>
  <c r="M175" i="4"/>
  <c r="M176" i="4" s="1"/>
  <c r="C201" i="4"/>
  <c r="C202" i="4" s="1"/>
  <c r="C227" i="4"/>
  <c r="C228" i="4" s="1"/>
  <c r="E200" i="4"/>
  <c r="E175" i="4"/>
  <c r="E176" i="4" s="1"/>
  <c r="N201" i="4"/>
  <c r="N202" i="4" s="1"/>
  <c r="N227" i="4"/>
  <c r="N228" i="4" s="1"/>
  <c r="G227" i="4"/>
  <c r="G228" i="4" s="1"/>
  <c r="G201" i="4"/>
  <c r="G202" i="4" s="1"/>
  <c r="D200" i="4"/>
  <c r="D175" i="4"/>
  <c r="D176" i="4" s="1"/>
  <c r="J227" i="4"/>
  <c r="J228" i="4" s="1"/>
  <c r="J201" i="4"/>
  <c r="J202" i="4" s="1"/>
  <c r="K227" i="4"/>
  <c r="K228" i="4" s="1"/>
  <c r="K201" i="4"/>
  <c r="K202" i="4" s="1"/>
  <c r="D394" i="1"/>
  <c r="D395" i="1" s="1"/>
  <c r="C394" i="1"/>
  <c r="C395" i="1" s="1"/>
  <c r="M159" i="1"/>
  <c r="M127" i="1"/>
  <c r="M132" i="1" s="1"/>
  <c r="H159" i="1"/>
  <c r="H127" i="1"/>
  <c r="H132" i="1" s="1"/>
  <c r="N159" i="1"/>
  <c r="N127" i="1"/>
  <c r="N132" i="1" s="1"/>
  <c r="L159" i="1"/>
  <c r="L127" i="1"/>
  <c r="L132" i="1" s="1"/>
  <c r="J159" i="1"/>
  <c r="J127" i="1"/>
  <c r="J132" i="1" s="1"/>
  <c r="G159" i="1"/>
  <c r="G127" i="1"/>
  <c r="G132" i="1" s="1"/>
  <c r="K159" i="1"/>
  <c r="K127" i="1"/>
  <c r="K132" i="1" s="1"/>
  <c r="I159" i="1"/>
  <c r="I127" i="1"/>
  <c r="I132" i="1" s="1"/>
  <c r="F394" i="1" l="1"/>
  <c r="F395" i="1" s="1"/>
  <c r="G254" i="16"/>
  <c r="G255" i="16" s="1"/>
  <c r="G279" i="16"/>
  <c r="D279" i="16"/>
  <c r="D254" i="16"/>
  <c r="D255" i="16" s="1"/>
  <c r="M253" i="16"/>
  <c r="M230" i="16"/>
  <c r="N202" i="16"/>
  <c r="N203" i="16" s="1"/>
  <c r="N228" i="16"/>
  <c r="N229" i="16" s="1"/>
  <c r="C253" i="16"/>
  <c r="C230" i="16"/>
  <c r="J228" i="16"/>
  <c r="J229" i="16" s="1"/>
  <c r="J202" i="16"/>
  <c r="J203" i="16" s="1"/>
  <c r="K253" i="16"/>
  <c r="K230" i="16"/>
  <c r="E253" i="16"/>
  <c r="E230" i="16"/>
  <c r="K251" i="4"/>
  <c r="K229" i="4"/>
  <c r="D201" i="4"/>
  <c r="D202" i="4" s="1"/>
  <c r="D227" i="4"/>
  <c r="D228" i="4" s="1"/>
  <c r="C251" i="4"/>
  <c r="C229" i="4"/>
  <c r="N251" i="4"/>
  <c r="N229" i="4"/>
  <c r="M227" i="4"/>
  <c r="M228" i="4" s="1"/>
  <c r="M201" i="4"/>
  <c r="M202" i="4" s="1"/>
  <c r="J251" i="4"/>
  <c r="J229" i="4"/>
  <c r="G251" i="4"/>
  <c r="G229" i="4"/>
  <c r="E227" i="4"/>
  <c r="E228" i="4" s="1"/>
  <c r="E201" i="4"/>
  <c r="E202" i="4" s="1"/>
  <c r="G193" i="1"/>
  <c r="G225" i="1" s="1"/>
  <c r="G161" i="1"/>
  <c r="G166" i="1" s="1"/>
  <c r="K193" i="1"/>
  <c r="K225" i="1" s="1"/>
  <c r="K161" i="1"/>
  <c r="K166" i="1" s="1"/>
  <c r="N193" i="1"/>
  <c r="N225" i="1" s="1"/>
  <c r="N161" i="1"/>
  <c r="N166" i="1" s="1"/>
  <c r="M193" i="1"/>
  <c r="M225" i="1" s="1"/>
  <c r="M161" i="1"/>
  <c r="M166" i="1" s="1"/>
  <c r="J193" i="1"/>
  <c r="J225" i="1" s="1"/>
  <c r="J161" i="1"/>
  <c r="J166" i="1" s="1"/>
  <c r="L193" i="1"/>
  <c r="L225" i="1" s="1"/>
  <c r="L161" i="1"/>
  <c r="L166" i="1" s="1"/>
  <c r="I193" i="1"/>
  <c r="I225" i="1" s="1"/>
  <c r="I161" i="1"/>
  <c r="I166" i="1" s="1"/>
  <c r="H193" i="1"/>
  <c r="H225" i="1" s="1"/>
  <c r="H161" i="1"/>
  <c r="H166" i="1" s="1"/>
  <c r="J253" i="16" l="1"/>
  <c r="J230" i="16"/>
  <c r="M254" i="16"/>
  <c r="M255" i="16" s="1"/>
  <c r="M279" i="16"/>
  <c r="K254" i="16"/>
  <c r="K255" i="16" s="1"/>
  <c r="K279" i="16"/>
  <c r="C279" i="16"/>
  <c r="C254" i="16"/>
  <c r="C255" i="16" s="1"/>
  <c r="D305" i="16"/>
  <c r="D306" i="16" s="1"/>
  <c r="D307" i="16" s="1"/>
  <c r="D280" i="16"/>
  <c r="D281" i="16" s="1"/>
  <c r="E254" i="16"/>
  <c r="E255" i="16" s="1"/>
  <c r="E279" i="16"/>
  <c r="N253" i="16"/>
  <c r="N230" i="16"/>
  <c r="G280" i="16"/>
  <c r="G281" i="16" s="1"/>
  <c r="G305" i="16"/>
  <c r="G306" i="16" s="1"/>
  <c r="G307" i="16" s="1"/>
  <c r="N252" i="4"/>
  <c r="N253" i="4" s="1"/>
  <c r="N277" i="4"/>
  <c r="C277" i="4"/>
  <c r="C252" i="4"/>
  <c r="C253" i="4" s="1"/>
  <c r="E251" i="4"/>
  <c r="E229" i="4"/>
  <c r="J252" i="4"/>
  <c r="J253" i="4" s="1"/>
  <c r="J277" i="4"/>
  <c r="D251" i="4"/>
  <c r="D229" i="4"/>
  <c r="G252" i="4"/>
  <c r="G253" i="4" s="1"/>
  <c r="G277" i="4"/>
  <c r="M251" i="4"/>
  <c r="M229" i="4"/>
  <c r="K252" i="4"/>
  <c r="K253" i="4" s="1"/>
  <c r="K277" i="4"/>
  <c r="I226" i="1"/>
  <c r="I230" i="1" s="1"/>
  <c r="I257" i="1"/>
  <c r="J257" i="1"/>
  <c r="J226" i="1"/>
  <c r="J230" i="1" s="1"/>
  <c r="N257" i="1"/>
  <c r="N226" i="1"/>
  <c r="N230" i="1" s="1"/>
  <c r="H257" i="1"/>
  <c r="H226" i="1"/>
  <c r="H230" i="1" s="1"/>
  <c r="L257" i="1"/>
  <c r="L226" i="1"/>
  <c r="L230" i="1" s="1"/>
  <c r="M257" i="1"/>
  <c r="M226" i="1"/>
  <c r="M230" i="1" s="1"/>
  <c r="G257" i="1"/>
  <c r="G226" i="1"/>
  <c r="G230" i="1" s="1"/>
  <c r="K257" i="1"/>
  <c r="K226" i="1"/>
  <c r="K230" i="1" s="1"/>
  <c r="D308" i="16" l="1"/>
  <c r="D309" i="16" s="1"/>
  <c r="G308" i="16"/>
  <c r="G309" i="16" s="1"/>
  <c r="C280" i="16"/>
  <c r="C281" i="16" s="1"/>
  <c r="C305" i="16"/>
  <c r="C306" i="16" s="1"/>
  <c r="C307" i="16" s="1"/>
  <c r="K280" i="16"/>
  <c r="K281" i="16" s="1"/>
  <c r="K308" i="16" s="1"/>
  <c r="K309" i="16" s="1"/>
  <c r="K305" i="16"/>
  <c r="K306" i="16" s="1"/>
  <c r="K307" i="16" s="1"/>
  <c r="N279" i="16"/>
  <c r="N254" i="16"/>
  <c r="N255" i="16" s="1"/>
  <c r="J279" i="16"/>
  <c r="J254" i="16"/>
  <c r="J255" i="16" s="1"/>
  <c r="E280" i="16"/>
  <c r="E281" i="16" s="1"/>
  <c r="E305" i="16"/>
  <c r="E306" i="16" s="1"/>
  <c r="E307" i="16" s="1"/>
  <c r="M305" i="16"/>
  <c r="M306" i="16" s="1"/>
  <c r="M307" i="16" s="1"/>
  <c r="M280" i="16"/>
  <c r="M281" i="16" s="1"/>
  <c r="D277" i="4"/>
  <c r="D252" i="4"/>
  <c r="D253" i="4" s="1"/>
  <c r="E252" i="4"/>
  <c r="E253" i="4" s="1"/>
  <c r="E277" i="4"/>
  <c r="M277" i="4"/>
  <c r="M252" i="4"/>
  <c r="M253" i="4" s="1"/>
  <c r="J303" i="4"/>
  <c r="J304" i="4" s="1"/>
  <c r="J305" i="4" s="1"/>
  <c r="J278" i="4"/>
  <c r="J279" i="4" s="1"/>
  <c r="G278" i="4"/>
  <c r="G279" i="4" s="1"/>
  <c r="G303" i="4"/>
  <c r="G304" i="4" s="1"/>
  <c r="G305" i="4" s="1"/>
  <c r="K278" i="4"/>
  <c r="K279" i="4" s="1"/>
  <c r="K303" i="4"/>
  <c r="K304" i="4" s="1"/>
  <c r="K305" i="4" s="1"/>
  <c r="C278" i="4"/>
  <c r="C279" i="4" s="1"/>
  <c r="C303" i="4"/>
  <c r="C304" i="4" s="1"/>
  <c r="C305" i="4" s="1"/>
  <c r="N303" i="4"/>
  <c r="N304" i="4" s="1"/>
  <c r="N305" i="4" s="1"/>
  <c r="N278" i="4"/>
  <c r="N279" i="4" s="1"/>
  <c r="I290" i="1"/>
  <c r="I321" i="1" s="1"/>
  <c r="I355" i="1" s="1"/>
  <c r="I258" i="1"/>
  <c r="I263" i="1" s="1"/>
  <c r="N290" i="1"/>
  <c r="N321" i="1" s="1"/>
  <c r="N355" i="1" s="1"/>
  <c r="N258" i="1"/>
  <c r="N263" i="1" s="1"/>
  <c r="K290" i="1"/>
  <c r="K321" i="1" s="1"/>
  <c r="K355" i="1" s="1"/>
  <c r="K258" i="1"/>
  <c r="K263" i="1" s="1"/>
  <c r="M290" i="1"/>
  <c r="M321" i="1" s="1"/>
  <c r="M355" i="1" s="1"/>
  <c r="M258" i="1"/>
  <c r="M263" i="1" s="1"/>
  <c r="H290" i="1"/>
  <c r="H321" i="1" s="1"/>
  <c r="H355" i="1" s="1"/>
  <c r="H258" i="1"/>
  <c r="H263" i="1" s="1"/>
  <c r="G290" i="1"/>
  <c r="G321" i="1" s="1"/>
  <c r="G355" i="1" s="1"/>
  <c r="G258" i="1"/>
  <c r="G263" i="1" s="1"/>
  <c r="L290" i="1"/>
  <c r="L321" i="1" s="1"/>
  <c r="L355" i="1" s="1"/>
  <c r="L258" i="1"/>
  <c r="L263" i="1" s="1"/>
  <c r="J290" i="1"/>
  <c r="J321" i="1" s="1"/>
  <c r="J355" i="1" s="1"/>
  <c r="J258" i="1"/>
  <c r="J263" i="1" s="1"/>
  <c r="E308" i="16" l="1"/>
  <c r="E309" i="16" s="1"/>
  <c r="C308" i="16"/>
  <c r="C309" i="16" s="1"/>
  <c r="K306" i="4"/>
  <c r="K307" i="4" s="1"/>
  <c r="C306" i="4"/>
  <c r="C307" i="4" s="1"/>
  <c r="M308" i="16"/>
  <c r="M309" i="16" s="1"/>
  <c r="J280" i="16"/>
  <c r="J281" i="16" s="1"/>
  <c r="J305" i="16"/>
  <c r="J306" i="16" s="1"/>
  <c r="J307" i="16" s="1"/>
  <c r="N280" i="16"/>
  <c r="N281" i="16" s="1"/>
  <c r="N305" i="16"/>
  <c r="N306" i="16" s="1"/>
  <c r="N307" i="16" s="1"/>
  <c r="J306" i="4"/>
  <c r="J307" i="4" s="1"/>
  <c r="G306" i="4"/>
  <c r="G307" i="4" s="1"/>
  <c r="N306" i="4"/>
  <c r="N307" i="4" s="1"/>
  <c r="M278" i="4"/>
  <c r="M279" i="4" s="1"/>
  <c r="M303" i="4"/>
  <c r="M304" i="4" s="1"/>
  <c r="M305" i="4" s="1"/>
  <c r="D278" i="4"/>
  <c r="D279" i="4" s="1"/>
  <c r="D303" i="4"/>
  <c r="D304" i="4" s="1"/>
  <c r="D305" i="4" s="1"/>
  <c r="E303" i="4"/>
  <c r="E304" i="4" s="1"/>
  <c r="E305" i="4" s="1"/>
  <c r="E278" i="4"/>
  <c r="E279" i="4" s="1"/>
  <c r="L388" i="1"/>
  <c r="L383" i="1"/>
  <c r="L384" i="1" s="1"/>
  <c r="L393" i="1" s="1"/>
  <c r="L357" i="1"/>
  <c r="L361" i="1" s="1"/>
  <c r="H388" i="1"/>
  <c r="H383" i="1"/>
  <c r="H384" i="1" s="1"/>
  <c r="H393" i="1" s="1"/>
  <c r="H357" i="1"/>
  <c r="H361" i="1" s="1"/>
  <c r="K388" i="1"/>
  <c r="K383" i="1"/>
  <c r="K384" i="1" s="1"/>
  <c r="K393" i="1" s="1"/>
  <c r="K357" i="1"/>
  <c r="K361" i="1" s="1"/>
  <c r="I383" i="1"/>
  <c r="I384" i="1" s="1"/>
  <c r="I393" i="1" s="1"/>
  <c r="I388" i="1"/>
  <c r="I357" i="1"/>
  <c r="I361" i="1" s="1"/>
  <c r="J383" i="1"/>
  <c r="J384" i="1" s="1"/>
  <c r="J393" i="1" s="1"/>
  <c r="J388" i="1"/>
  <c r="J357" i="1"/>
  <c r="J361" i="1" s="1"/>
  <c r="G388" i="1"/>
  <c r="G383" i="1"/>
  <c r="G384" i="1" s="1"/>
  <c r="G393" i="1" s="1"/>
  <c r="G357" i="1"/>
  <c r="G361" i="1" s="1"/>
  <c r="M383" i="1"/>
  <c r="M384" i="1" s="1"/>
  <c r="M393" i="1" s="1"/>
  <c r="M388" i="1"/>
  <c r="M357" i="1"/>
  <c r="M361" i="1" s="1"/>
  <c r="N383" i="1"/>
  <c r="N384" i="1" s="1"/>
  <c r="N393" i="1" s="1"/>
  <c r="N388" i="1"/>
  <c r="N357" i="1"/>
  <c r="N361" i="1" s="1"/>
  <c r="N308" i="16" l="1"/>
  <c r="N309" i="16" s="1"/>
  <c r="G394" i="1"/>
  <c r="G395" i="1" s="1"/>
  <c r="H394" i="1"/>
  <c r="H395" i="1" s="1"/>
  <c r="D306" i="4"/>
  <c r="D307" i="4" s="1"/>
  <c r="K394" i="1"/>
  <c r="K395" i="1" s="1"/>
  <c r="J308" i="16"/>
  <c r="J309" i="16" s="1"/>
  <c r="M306" i="4"/>
  <c r="M307" i="4" s="1"/>
  <c r="E306" i="4"/>
  <c r="E307" i="4" s="1"/>
  <c r="I394" i="1"/>
  <c r="I395" i="1" s="1"/>
  <c r="M394" i="1"/>
  <c r="M395" i="1" s="1"/>
  <c r="J394" i="1"/>
  <c r="J395" i="1" s="1"/>
  <c r="L394" i="1"/>
  <c r="L395" i="1" s="1"/>
  <c r="N394" i="1"/>
  <c r="N395" i="1" s="1"/>
</calcChain>
</file>

<file path=xl/sharedStrings.xml><?xml version="1.0" encoding="utf-8"?>
<sst xmlns="http://schemas.openxmlformats.org/spreadsheetml/2006/main" count="1502" uniqueCount="211">
  <si>
    <t>Пищевые вещества (гр)</t>
  </si>
  <si>
    <t>С</t>
  </si>
  <si>
    <t>А</t>
  </si>
  <si>
    <t>Е</t>
  </si>
  <si>
    <t>Витамины (мг)</t>
  </si>
  <si>
    <t>Минеральные вещества (мг)</t>
  </si>
  <si>
    <t>Са</t>
  </si>
  <si>
    <t>Р</t>
  </si>
  <si>
    <t>Мg</t>
  </si>
  <si>
    <t>Fe</t>
  </si>
  <si>
    <t>ЗАВТРАК</t>
  </si>
  <si>
    <t>ОБЕД</t>
  </si>
  <si>
    <t>250/10</t>
  </si>
  <si>
    <t>20\10</t>
  </si>
  <si>
    <t>Какао с молоком</t>
  </si>
  <si>
    <t>Чай с сахаром</t>
  </si>
  <si>
    <t>Макаронные изделия отварные с маслом сливочным</t>
  </si>
  <si>
    <t>Чай с сахаром и лимоном</t>
  </si>
  <si>
    <t>Печень по-строгановски</t>
  </si>
  <si>
    <t>Омлет натуральный</t>
  </si>
  <si>
    <t>Пюре картофельное с маслом сливочным</t>
  </si>
  <si>
    <t>50/50</t>
  </si>
  <si>
    <t>Тефтели из свинины в томатном соусе</t>
  </si>
  <si>
    <t>150/5</t>
  </si>
  <si>
    <t>Прием пищи, наименование блюда</t>
  </si>
  <si>
    <t>Масса порции (гр)</t>
  </si>
  <si>
    <t>1 день</t>
  </si>
  <si>
    <t>Белки</t>
  </si>
  <si>
    <t>Жиры</t>
  </si>
  <si>
    <t>Углеводы</t>
  </si>
  <si>
    <t>В1</t>
  </si>
  <si>
    <t>№ рецептуры</t>
  </si>
  <si>
    <t>Сборник рецептур</t>
  </si>
  <si>
    <t>Энергетическая ценность, ккал</t>
  </si>
  <si>
    <t>200/5</t>
  </si>
  <si>
    <t>Итого за прием пищи:</t>
  </si>
  <si>
    <t>Суп картофельный с вермишелью и курой</t>
  </si>
  <si>
    <t>Греча отварная рассыпчатая с маслом сливочным</t>
  </si>
  <si>
    <t>Всего за день:</t>
  </si>
  <si>
    <t>2 день</t>
  </si>
  <si>
    <t>Батон пшеничный</t>
  </si>
  <si>
    <t>Котлета рубленая из филе птицы</t>
  </si>
  <si>
    <t>Напиток яблочный</t>
  </si>
  <si>
    <t>3 день</t>
  </si>
  <si>
    <t>Сосиска "Молочная" отварная</t>
  </si>
  <si>
    <t>Рассольник "Ленинградский" с говядиной и сметаной</t>
  </si>
  <si>
    <t>Котлета рыбная (минтай)</t>
  </si>
  <si>
    <t>4 день</t>
  </si>
  <si>
    <t>Салат из белокочанной капусты с растительным маслом *</t>
  </si>
  <si>
    <t>5 день</t>
  </si>
  <si>
    <t>Компот из кураги</t>
  </si>
  <si>
    <t>6 день</t>
  </si>
  <si>
    <t>7 день</t>
  </si>
  <si>
    <t>Минтай тушеный в томате с овощами</t>
  </si>
  <si>
    <t>8 день</t>
  </si>
  <si>
    <t>9 день</t>
  </si>
  <si>
    <t>Суп молочный с макаронными изделиями</t>
  </si>
  <si>
    <t>10 день</t>
  </si>
  <si>
    <t>11 день</t>
  </si>
  <si>
    <t>Доп гарнир: огурец соленый</t>
  </si>
  <si>
    <t>250/15</t>
  </si>
  <si>
    <t>12 день</t>
  </si>
  <si>
    <t>Всего за 12 дней:</t>
  </si>
  <si>
    <t>Средняя сбалансированность:</t>
  </si>
  <si>
    <t>Сборник рецептур блюд и кулинарных изделий для предприятий общественного питания при общеобразовательных школах. "Хлебпродинформ" 2004 г</t>
  </si>
  <si>
    <t>Примечание:</t>
  </si>
  <si>
    <t xml:space="preserve">Салат из отварной свеклы с растительным маслом </t>
  </si>
  <si>
    <t>Сборник рецептур блюд и кулинарных изделий для предприятий общественного питания, часть 1 1996 г.</t>
  </si>
  <si>
    <t>Источник рецептур:</t>
  </si>
  <si>
    <t>Среднее значение за 12 дней:</t>
  </si>
  <si>
    <t xml:space="preserve">Чай с сахаром </t>
  </si>
  <si>
    <t>Щи из свежей капусты с картофелем, курой и сметаной</t>
  </si>
  <si>
    <t>ТК</t>
  </si>
  <si>
    <t xml:space="preserve">ТК </t>
  </si>
  <si>
    <t>Кисель из концентрата плодового витаминизированный</t>
  </si>
  <si>
    <t>Суп картофельный с крупой и рыбой  (минтай)</t>
  </si>
  <si>
    <t>Гуляш из свинины</t>
  </si>
  <si>
    <t>200/6</t>
  </si>
  <si>
    <t>250/15/10</t>
  </si>
  <si>
    <t>КК</t>
  </si>
  <si>
    <t>Доп гарнир: огурец свежий</t>
  </si>
  <si>
    <t>ЗАВТРАК 2</t>
  </si>
  <si>
    <t xml:space="preserve">   ЗАВТРАК 2</t>
  </si>
  <si>
    <t>УЖИН</t>
  </si>
  <si>
    <t>Рис отварной с маслом сливочным</t>
  </si>
  <si>
    <t>250/10/10</t>
  </si>
  <si>
    <t xml:space="preserve">                                                                                                                                                                                                     Возрастная категория 7-11 лет                                                               </t>
  </si>
  <si>
    <t>65/35</t>
  </si>
  <si>
    <t>Компот из смеси сухофруктов с витамином "С"</t>
  </si>
  <si>
    <t>Хлеб ржано-пшеничный</t>
  </si>
  <si>
    <t>Картофель тушеный</t>
  </si>
  <si>
    <t>Доп. гарнир:  огурец свежий</t>
  </si>
  <si>
    <t>Хлеб ржано-шеничный</t>
  </si>
  <si>
    <t>Плов из птицы</t>
  </si>
  <si>
    <t>Суп картофельный с горохом и курой</t>
  </si>
  <si>
    <t>Доп гарнир огурец соленый</t>
  </si>
  <si>
    <t>Голубцы ленивые с говядиной</t>
  </si>
  <si>
    <t>Компот из изюма</t>
  </si>
  <si>
    <t>250/10/5</t>
  </si>
  <si>
    <t>Жаркое по-домашнему</t>
  </si>
  <si>
    <t>120/30</t>
  </si>
  <si>
    <t>Запеканка из творога со сгущенным молоком</t>
  </si>
  <si>
    <t>*  с 01 марта 2019 года производится замена на салат из отварных овощей.</t>
  </si>
  <si>
    <t>Каша "Дружба" молочная с маслом сливочным</t>
  </si>
  <si>
    <t>Кисломолочный продукт (биолакт, йогурт) 2,5-3,2%</t>
  </si>
  <si>
    <t>УЖИН 2</t>
  </si>
  <si>
    <t>Компот из чернослива</t>
  </si>
  <si>
    <t>Компот из мандаринов</t>
  </si>
  <si>
    <t>Фрукт свежий (мандарин, яблоко, груша)</t>
  </si>
  <si>
    <t>250/5/5</t>
  </si>
  <si>
    <t>Хлеб ржано-пшеничный обогащенный</t>
  </si>
  <si>
    <t>Кофейный напиток с молоком</t>
  </si>
  <si>
    <t>Напиток яблочный с витамином "С"</t>
  </si>
  <si>
    <t>Кисель из концентрата плодового с витамином "С"</t>
  </si>
  <si>
    <t>Напиток лимонный с витамином "С"</t>
  </si>
  <si>
    <t>100-125</t>
  </si>
  <si>
    <t>Компот из изюма с витамином "С"</t>
  </si>
  <si>
    <t xml:space="preserve">                                               приложение 2 к СанПиН 2.4.5.2409-08</t>
  </si>
  <si>
    <t xml:space="preserve">  День: первый</t>
  </si>
  <si>
    <t xml:space="preserve">  Сезон: осенне-зимний</t>
  </si>
  <si>
    <t xml:space="preserve">  День: второй</t>
  </si>
  <si>
    <t>180/5</t>
  </si>
  <si>
    <t xml:space="preserve">  День: третий</t>
  </si>
  <si>
    <t xml:space="preserve">  День: четвертый</t>
  </si>
  <si>
    <t xml:space="preserve">  День: пятый</t>
  </si>
  <si>
    <t xml:space="preserve">  День: шестой</t>
  </si>
  <si>
    <t xml:space="preserve">  День: седьмой</t>
  </si>
  <si>
    <t xml:space="preserve">  День: восьмой</t>
  </si>
  <si>
    <t xml:space="preserve">  День: девятый</t>
  </si>
  <si>
    <t xml:space="preserve">  День: десятый</t>
  </si>
  <si>
    <t xml:space="preserve">  День: одиннадцатый</t>
  </si>
  <si>
    <t xml:space="preserve">  День: двенадцатый</t>
  </si>
  <si>
    <t xml:space="preserve">  Возрастная категория: 7-11 лет</t>
  </si>
  <si>
    <t>Рассольник Ленинградский с курой и сметаной</t>
  </si>
  <si>
    <t>Винегрет овощной с растительным маслом</t>
  </si>
  <si>
    <t>20/20</t>
  </si>
  <si>
    <t>Батон пшеничный обогащенный</t>
  </si>
  <si>
    <t>Суп картофельный с крупой и рыбой</t>
  </si>
  <si>
    <t>70/2</t>
  </si>
  <si>
    <t>Котлета рыбная рубленная</t>
  </si>
  <si>
    <t>Котлета рубленная из птицы</t>
  </si>
  <si>
    <t>Бутерброд с колбасой п/к</t>
  </si>
  <si>
    <t>Жаркое по- домашнему</t>
  </si>
  <si>
    <t>Борщ из свеж капусты с картофелем, курой и сметаной</t>
  </si>
  <si>
    <t>Кондитерское изделие (вафли, печенье, пряники)</t>
  </si>
  <si>
    <t>Фрукт свежий сезонный (яблоко, груша, мандарин)</t>
  </si>
  <si>
    <t>Гуляш из свинины  (50/50)</t>
  </si>
  <si>
    <t>Печень тушеная в соусе  (50/50)</t>
  </si>
  <si>
    <t>Суп с макаронными изделиями, картофелем и курой</t>
  </si>
  <si>
    <t>250/15/5</t>
  </si>
  <si>
    <t>Каша рисовая молочная с маслом сливочным</t>
  </si>
  <si>
    <t>Бутерброд с сыром</t>
  </si>
  <si>
    <t>Омлет натуральный запеченый</t>
  </si>
  <si>
    <t>Салат из свежей моркови с сахаром</t>
  </si>
  <si>
    <t>Салат из свеклы отварной с растительным маслом</t>
  </si>
  <si>
    <t>Компот из свежих яблок и изюма с витамином "С"</t>
  </si>
  <si>
    <t>Кисломолочный продукт в индив упаковке 2,5-3,2%</t>
  </si>
  <si>
    <t xml:space="preserve">Винегрет овощной с растительным маслом </t>
  </si>
  <si>
    <t>250/5</t>
  </si>
  <si>
    <t>Бефстроганов из филе птицы  (50/50)</t>
  </si>
  <si>
    <t>Каша овсяная молочная с маслом сливочным</t>
  </si>
  <si>
    <t>Бутрерброд с сыром</t>
  </si>
  <si>
    <t xml:space="preserve">                                                                                                                                                                                                    приложение 2 к СанПиН 2.4.5.2409-08</t>
  </si>
  <si>
    <t xml:space="preserve">Суп картофельный с горохом </t>
  </si>
  <si>
    <t>Рассольник Ленинградский со сметаной</t>
  </si>
  <si>
    <t>250/7</t>
  </si>
  <si>
    <t>Борщ из свеж капусты с картофелем и сметаной</t>
  </si>
  <si>
    <t>Щи из свежей капусты с картофелем и сметаной</t>
  </si>
  <si>
    <t>Суп с макаронными изделиями и картофелем</t>
  </si>
  <si>
    <t xml:space="preserve">Картофель и овощи, тушенные в соусе </t>
  </si>
  <si>
    <t xml:space="preserve">Картофель и овоши, тушенные в соусе  </t>
  </si>
  <si>
    <t xml:space="preserve">Картофель и овощи, тушенные в соусе  </t>
  </si>
  <si>
    <t>250/12/5</t>
  </si>
  <si>
    <t>Суп картофельный с фасолью и курой</t>
  </si>
  <si>
    <t>Борщ из свежей капусты с картофелем и сметаной</t>
  </si>
  <si>
    <t xml:space="preserve">Суп картофельный с фасолью </t>
  </si>
  <si>
    <t xml:space="preserve">Приложение №1 </t>
  </si>
  <si>
    <t>День</t>
  </si>
  <si>
    <t>Прием пищи</t>
  </si>
  <si>
    <t>Заменяемый салат</t>
  </si>
  <si>
    <t>Сезонный салат</t>
  </si>
  <si>
    <t>Обед</t>
  </si>
  <si>
    <t>первый</t>
  </si>
  <si>
    <t>третий</t>
  </si>
  <si>
    <t>седьмой</t>
  </si>
  <si>
    <t>девятый</t>
  </si>
  <si>
    <t>Салат из квашеной капусты с растительн маслом</t>
  </si>
  <si>
    <t>Салат из свежей капусты с растительн маслом</t>
  </si>
  <si>
    <t xml:space="preserve">Приложение №2 </t>
  </si>
  <si>
    <t>1. Сборник рецептур блюд и кулинарных изделий для предприятий общественного питания при общеобразовательных школах. "Хлебпродинформ" 2004 г.</t>
  </si>
  <si>
    <t>3. Справочник рецептур блюд для питания учащихся образовательных учреждений города Москвы, выпуск 4, 2003 г.</t>
  </si>
  <si>
    <t>Салат из свежей капусты с растительным маслом*</t>
  </si>
  <si>
    <t>Салат картофельный с кукурузой и морковью с растительным маслом</t>
  </si>
  <si>
    <t>Салат картофельный с зеленым горошком и морковью с растительным маслом</t>
  </si>
  <si>
    <t>Салат картофельный с солеными огурцами и морковью с растительным маслом</t>
  </si>
  <si>
    <t>2. Сборник рецептур на продукцию для обучающихся во всех образовательных учреждениях. - Москва, 2011. под ред. М.П. Могильного и В.А. Тутельяна.</t>
  </si>
  <si>
    <t xml:space="preserve">  Возрастная категория: 12 лет и старше</t>
  </si>
  <si>
    <t>Салат из свежей моркови с сахаром *</t>
  </si>
  <si>
    <t>Салат из свежей капусты с растительным маслом *</t>
  </si>
  <si>
    <t>Салат из квашеной капусты с растительным маслом</t>
  </si>
  <si>
    <t>Салат из квашеной капусты с растительным маслом *</t>
  </si>
  <si>
    <t>* Сезонные замены салатов из сырых овощей урожая прошлого года в период после 1 марта.</t>
  </si>
  <si>
    <t xml:space="preserve">Изделия колбасные вареные (сосиски) </t>
  </si>
  <si>
    <t>Кондитерское изделие</t>
  </si>
  <si>
    <t>Доп гарнир огурец свежий</t>
  </si>
  <si>
    <t>Тефтели мясные в томатном соусе (60/30)</t>
  </si>
  <si>
    <t>71/2</t>
  </si>
  <si>
    <t>Бутерброд с маслом сливочным</t>
  </si>
  <si>
    <t xml:space="preserve">Примерное двухнедельное цикличное сбалансированное меню горячего питания (завтрак, обед) для обучающихся  в общеобразовательных учреждениях Подпорожского района в 2020 г.
</t>
  </si>
  <si>
    <t>Каша пшеничная молочная с маслом сливочным</t>
  </si>
  <si>
    <t>Запеканка из творога со сгущенным молоком  (120/30)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</si>
</sst>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#&quot; &quot;?/2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2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/>
    <xf numFmtId="0" fontId="1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1" xfId="0" applyFont="1" applyBorder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Border="1"/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2019%20&#1075;/&#1042;&#1080;&#1085;&#1085;&#1080;&#1094;&#1099;%20&#1096;&#1082;&#1086;&#1083;&#1072;%20&#1075;&#1086;&#1090;&#1086;&#1074;&#1086;/&#1052;&#1077;&#1085;&#1102;%202%20&#1088;&#1072;&#1079;&#1072;%20&#1085;&#1072;%202019%20&#1075;&#1086;&#1076;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2019%20&#1075;/&#1051;&#1086;&#1076;%20&#1055;&#1086;&#1083;&#1077;%20&#1058;&#1077;&#1093;&#1085;&#1080;&#1082;&#1091;&#1084;/&#1052;&#1077;&#1085;&#1102;%203%20&#1088;&#1072;&#1079;%20&#1085;&#1072;%202019%20&#1075;&#1086;&#1076;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адшие"/>
      <sheetName val="Старшие"/>
    </sheetNames>
    <sheetDataSet>
      <sheetData sheetId="0" refreshError="1">
        <row r="17">
          <cell r="A17" t="str">
            <v>Салат из белокочанной капусты с растительным маслом *</v>
          </cell>
          <cell r="B17">
            <v>60</v>
          </cell>
          <cell r="C17">
            <v>0.9</v>
          </cell>
          <cell r="D17">
            <v>3</v>
          </cell>
          <cell r="E17">
            <v>6.6</v>
          </cell>
          <cell r="G17">
            <v>0.02</v>
          </cell>
          <cell r="H17">
            <v>13.62</v>
          </cell>
          <cell r="I17">
            <v>0</v>
          </cell>
          <cell r="J17">
            <v>1.5</v>
          </cell>
          <cell r="K17">
            <v>36.78</v>
          </cell>
          <cell r="L17">
            <v>10</v>
          </cell>
          <cell r="M17">
            <v>18</v>
          </cell>
          <cell r="N17">
            <v>0.48</v>
          </cell>
          <cell r="O17">
            <v>43</v>
          </cell>
          <cell r="P17">
            <v>2004</v>
          </cell>
        </row>
        <row r="41">
          <cell r="A41" t="str">
            <v>Котлета рубленая из филе птицы</v>
          </cell>
          <cell r="B41">
            <v>80</v>
          </cell>
          <cell r="C41">
            <v>15</v>
          </cell>
          <cell r="D41">
            <v>5.3</v>
          </cell>
          <cell r="E41">
            <v>9.9</v>
          </cell>
          <cell r="G41">
            <v>0.06</v>
          </cell>
          <cell r="H41">
            <v>0.02</v>
          </cell>
          <cell r="I41">
            <v>0</v>
          </cell>
          <cell r="J41">
            <v>0</v>
          </cell>
          <cell r="K41">
            <v>14.6</v>
          </cell>
          <cell r="L41">
            <v>32.5</v>
          </cell>
          <cell r="M41">
            <v>100</v>
          </cell>
          <cell r="N41">
            <v>1.19</v>
          </cell>
          <cell r="O41">
            <v>499</v>
          </cell>
          <cell r="P41">
            <v>2004</v>
          </cell>
        </row>
        <row r="42">
          <cell r="A42" t="str">
            <v>Картофель тушеный</v>
          </cell>
          <cell r="B42">
            <v>180</v>
          </cell>
          <cell r="C42">
            <v>3.2</v>
          </cell>
          <cell r="D42">
            <v>7.9</v>
          </cell>
          <cell r="E42">
            <v>18.5</v>
          </cell>
          <cell r="G42">
            <v>0.09</v>
          </cell>
          <cell r="H42">
            <v>10</v>
          </cell>
          <cell r="I42">
            <v>0</v>
          </cell>
          <cell r="J42">
            <v>0</v>
          </cell>
          <cell r="K42">
            <v>75.64</v>
          </cell>
          <cell r="L42">
            <v>15</v>
          </cell>
          <cell r="M42">
            <v>250</v>
          </cell>
          <cell r="N42">
            <v>1.21</v>
          </cell>
          <cell r="O42">
            <v>525</v>
          </cell>
          <cell r="P42">
            <v>2004</v>
          </cell>
        </row>
        <row r="57">
          <cell r="A57" t="str">
            <v>Хлеб ржано-пшеничный</v>
          </cell>
          <cell r="B57">
            <v>30</v>
          </cell>
          <cell r="G57">
            <v>0.04</v>
          </cell>
          <cell r="H57">
            <v>0</v>
          </cell>
          <cell r="I57">
            <v>0.2</v>
          </cell>
          <cell r="J57">
            <v>1.6</v>
          </cell>
          <cell r="K57">
            <v>50</v>
          </cell>
          <cell r="L57">
            <v>40</v>
          </cell>
          <cell r="M57">
            <v>50</v>
          </cell>
          <cell r="N57">
            <v>0.3</v>
          </cell>
          <cell r="O57" t="str">
            <v>ТК</v>
          </cell>
        </row>
        <row r="77">
          <cell r="A77" t="str">
            <v>Запеканка из творога со сгущенным молоком</v>
          </cell>
          <cell r="B77" t="str">
            <v>120/30</v>
          </cell>
          <cell r="G77">
            <v>0.08</v>
          </cell>
          <cell r="H77">
            <v>0.4</v>
          </cell>
          <cell r="I77">
            <v>0</v>
          </cell>
          <cell r="J77">
            <v>0</v>
          </cell>
          <cell r="K77">
            <v>300.39999999999998</v>
          </cell>
          <cell r="L77">
            <v>0</v>
          </cell>
          <cell r="M77">
            <v>180</v>
          </cell>
          <cell r="N77">
            <v>0.75</v>
          </cell>
          <cell r="O77">
            <v>366</v>
          </cell>
          <cell r="P77">
            <v>2004</v>
          </cell>
        </row>
        <row r="79">
          <cell r="A79" t="str">
            <v>Чай с сахаром</v>
          </cell>
          <cell r="B79">
            <v>200</v>
          </cell>
          <cell r="C79">
            <v>0</v>
          </cell>
          <cell r="D79">
            <v>0</v>
          </cell>
          <cell r="G79">
            <v>0</v>
          </cell>
          <cell r="H79">
            <v>4.0599999999999996</v>
          </cell>
          <cell r="I79">
            <v>0</v>
          </cell>
          <cell r="J79">
            <v>0</v>
          </cell>
          <cell r="K79">
            <v>15.6</v>
          </cell>
          <cell r="L79">
            <v>0</v>
          </cell>
          <cell r="M79">
            <v>0</v>
          </cell>
          <cell r="N79">
            <v>0.57999999999999996</v>
          </cell>
          <cell r="O79">
            <v>685</v>
          </cell>
          <cell r="P79">
            <v>2004</v>
          </cell>
        </row>
        <row r="83">
          <cell r="A83" t="str">
            <v>Винегрет овощной с растительным маслом</v>
          </cell>
          <cell r="B83">
            <v>60</v>
          </cell>
          <cell r="C83">
            <v>1.2</v>
          </cell>
          <cell r="D83">
            <v>8.1</v>
          </cell>
          <cell r="E83">
            <v>6.4</v>
          </cell>
          <cell r="G83">
            <v>0.03</v>
          </cell>
          <cell r="H83">
            <v>2.25</v>
          </cell>
          <cell r="I83">
            <v>0</v>
          </cell>
          <cell r="J83">
            <v>0</v>
          </cell>
          <cell r="K83">
            <v>13.94</v>
          </cell>
          <cell r="L83">
            <v>22.3</v>
          </cell>
          <cell r="M83">
            <v>80</v>
          </cell>
          <cell r="N83">
            <v>0.44</v>
          </cell>
          <cell r="O83">
            <v>71</v>
          </cell>
          <cell r="P83">
            <v>2004</v>
          </cell>
        </row>
        <row r="85">
          <cell r="B85" t="str">
            <v>50/50</v>
          </cell>
          <cell r="C85">
            <v>9</v>
          </cell>
          <cell r="D85">
            <v>20.3</v>
          </cell>
          <cell r="E85">
            <v>4</v>
          </cell>
          <cell r="G85">
            <v>0.06</v>
          </cell>
          <cell r="H85">
            <v>0.02</v>
          </cell>
          <cell r="I85">
            <v>0</v>
          </cell>
          <cell r="J85">
            <v>0</v>
          </cell>
          <cell r="K85">
            <v>14.6</v>
          </cell>
          <cell r="L85">
            <v>12.5</v>
          </cell>
          <cell r="M85">
            <v>300</v>
          </cell>
          <cell r="N85">
            <v>1.19</v>
          </cell>
          <cell r="O85">
            <v>437</v>
          </cell>
          <cell r="P85">
            <v>2004</v>
          </cell>
        </row>
        <row r="101">
          <cell r="A101" t="str">
            <v>Какао с молоком</v>
          </cell>
          <cell r="B101">
            <v>200</v>
          </cell>
          <cell r="C101">
            <v>3.5</v>
          </cell>
          <cell r="D101">
            <v>3</v>
          </cell>
          <cell r="E101">
            <v>25.5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221.14</v>
          </cell>
          <cell r="L101">
            <v>0</v>
          </cell>
          <cell r="M101">
            <v>5</v>
          </cell>
          <cell r="N101">
            <v>0.7</v>
          </cell>
          <cell r="O101">
            <v>693</v>
          </cell>
          <cell r="P101">
            <v>2004</v>
          </cell>
        </row>
        <row r="107">
          <cell r="A107" t="str">
            <v>Печень по-строгановски</v>
          </cell>
          <cell r="B107" t="str">
            <v>50/50</v>
          </cell>
          <cell r="C107">
            <v>10.4</v>
          </cell>
          <cell r="E107">
            <v>6.7</v>
          </cell>
          <cell r="G107">
            <v>0.23</v>
          </cell>
          <cell r="H107">
            <v>10.92</v>
          </cell>
          <cell r="I107">
            <v>0</v>
          </cell>
          <cell r="J107">
            <v>0</v>
          </cell>
          <cell r="K107">
            <v>20.100000000000001</v>
          </cell>
          <cell r="L107">
            <v>55</v>
          </cell>
          <cell r="M107">
            <v>250</v>
          </cell>
          <cell r="N107">
            <v>5.56</v>
          </cell>
          <cell r="O107">
            <v>431</v>
          </cell>
          <cell r="P107">
            <v>2004</v>
          </cell>
        </row>
        <row r="108">
          <cell r="A108" t="str">
            <v>Греча отварная рассыпчатая с маслом сливочным</v>
          </cell>
          <cell r="B108" t="str">
            <v>150/5</v>
          </cell>
          <cell r="C108">
            <v>8.8000000000000007</v>
          </cell>
          <cell r="D108">
            <v>4.8</v>
          </cell>
          <cell r="E108">
            <v>44.4</v>
          </cell>
          <cell r="G108">
            <v>0.24</v>
          </cell>
          <cell r="H108">
            <v>0</v>
          </cell>
          <cell r="I108">
            <v>0.02</v>
          </cell>
          <cell r="J108">
            <v>2.08</v>
          </cell>
          <cell r="K108">
            <v>31.4</v>
          </cell>
          <cell r="L108">
            <v>35.299999999999997</v>
          </cell>
          <cell r="M108">
            <v>247.5</v>
          </cell>
          <cell r="N108">
            <v>1.6</v>
          </cell>
          <cell r="O108">
            <v>297</v>
          </cell>
          <cell r="P108">
            <v>2004</v>
          </cell>
        </row>
        <row r="121">
          <cell r="A121" t="str">
            <v>Бутерброд с колбасой полукопченой</v>
          </cell>
          <cell r="B121" t="str">
            <v>30/20</v>
          </cell>
          <cell r="C121">
            <v>4.9000000000000004</v>
          </cell>
          <cell r="D121">
            <v>9.4</v>
          </cell>
          <cell r="E121">
            <v>12.2</v>
          </cell>
          <cell r="G121">
            <v>0.08</v>
          </cell>
          <cell r="H121">
            <v>8.48</v>
          </cell>
          <cell r="I121">
            <v>0</v>
          </cell>
          <cell r="J121">
            <v>0</v>
          </cell>
          <cell r="K121">
            <v>55.32</v>
          </cell>
          <cell r="L121">
            <v>2</v>
          </cell>
          <cell r="M121">
            <v>200</v>
          </cell>
          <cell r="N121">
            <v>1.22</v>
          </cell>
          <cell r="O121">
            <v>8</v>
          </cell>
          <cell r="P121">
            <v>2004</v>
          </cell>
        </row>
        <row r="127">
          <cell r="A127" t="str">
            <v>Борщ из свежей капусты с картофелем и сметаной</v>
          </cell>
          <cell r="B127" t="str">
            <v>250/10</v>
          </cell>
          <cell r="C127">
            <v>2.1</v>
          </cell>
          <cell r="D127">
            <v>8.6</v>
          </cell>
          <cell r="E127">
            <v>12.8</v>
          </cell>
          <cell r="G127">
            <v>0.2</v>
          </cell>
          <cell r="H127">
            <v>10.25</v>
          </cell>
          <cell r="I127">
            <v>0</v>
          </cell>
          <cell r="J127">
            <v>2</v>
          </cell>
          <cell r="K127">
            <v>32.5</v>
          </cell>
          <cell r="L127">
            <v>30.27</v>
          </cell>
          <cell r="M127">
            <v>70.5</v>
          </cell>
          <cell r="N127">
            <v>1.1499999999999999</v>
          </cell>
          <cell r="O127">
            <v>110</v>
          </cell>
          <cell r="P127">
            <v>2004</v>
          </cell>
        </row>
        <row r="128">
          <cell r="A128" t="str">
            <v>Голубцы ленивые с говядиной</v>
          </cell>
          <cell r="B128">
            <v>200</v>
          </cell>
          <cell r="D128">
            <v>14.2</v>
          </cell>
          <cell r="G128">
            <v>0.06</v>
          </cell>
          <cell r="H128">
            <v>21.44</v>
          </cell>
          <cell r="I128">
            <v>0</v>
          </cell>
          <cell r="K128">
            <v>70.02</v>
          </cell>
          <cell r="L128">
            <v>5</v>
          </cell>
          <cell r="M128">
            <v>0</v>
          </cell>
          <cell r="N128">
            <v>2.96</v>
          </cell>
          <cell r="O128">
            <v>112</v>
          </cell>
          <cell r="P128">
            <v>1996</v>
          </cell>
        </row>
        <row r="129">
          <cell r="A129" t="str">
            <v>Напиток яблочный</v>
          </cell>
          <cell r="B129">
            <v>200</v>
          </cell>
          <cell r="C129">
            <v>0.1</v>
          </cell>
          <cell r="D129">
            <v>0.1</v>
          </cell>
          <cell r="E129">
            <v>36</v>
          </cell>
          <cell r="G129">
            <v>0.01</v>
          </cell>
          <cell r="H129">
            <v>7</v>
          </cell>
          <cell r="I129">
            <v>0</v>
          </cell>
          <cell r="J129">
            <v>0</v>
          </cell>
          <cell r="K129">
            <v>14.22</v>
          </cell>
          <cell r="L129">
            <v>0</v>
          </cell>
          <cell r="M129">
            <v>0</v>
          </cell>
          <cell r="N129">
            <v>0.48</v>
          </cell>
          <cell r="O129">
            <v>701</v>
          </cell>
          <cell r="P129">
            <v>2004</v>
          </cell>
        </row>
        <row r="139">
          <cell r="B139">
            <v>200</v>
          </cell>
          <cell r="C139">
            <v>20.399999999999999</v>
          </cell>
          <cell r="D139">
            <v>7.1</v>
          </cell>
          <cell r="E139">
            <v>33.9</v>
          </cell>
          <cell r="G139">
            <v>7.0000000000000007E-2</v>
          </cell>
          <cell r="H139">
            <v>0.09</v>
          </cell>
          <cell r="I139">
            <v>7.0000000000000007E-2</v>
          </cell>
          <cell r="J139">
            <v>1</v>
          </cell>
          <cell r="K139">
            <v>251.23</v>
          </cell>
          <cell r="L139">
            <v>18</v>
          </cell>
          <cell r="M139">
            <v>300</v>
          </cell>
          <cell r="N139">
            <v>0.99</v>
          </cell>
          <cell r="O139">
            <v>492</v>
          </cell>
          <cell r="P139">
            <v>2004</v>
          </cell>
        </row>
        <row r="160">
          <cell r="A160" t="str">
            <v>Каша пшеничная молочная с маслом сливочным</v>
          </cell>
          <cell r="B160" t="str">
            <v>200/5</v>
          </cell>
        </row>
        <row r="169">
          <cell r="A169" t="str">
            <v>Котлета рубленая из филе птицы</v>
          </cell>
          <cell r="B169">
            <v>80</v>
          </cell>
          <cell r="C169">
            <v>15</v>
          </cell>
          <cell r="D169">
            <v>5.3</v>
          </cell>
          <cell r="E169">
            <v>9.9</v>
          </cell>
          <cell r="G169">
            <v>0.06</v>
          </cell>
          <cell r="H169">
            <v>0.02</v>
          </cell>
          <cell r="I169">
            <v>0</v>
          </cell>
          <cell r="J169">
            <v>0</v>
          </cell>
          <cell r="K169">
            <v>14.6</v>
          </cell>
          <cell r="L169">
            <v>32.5</v>
          </cell>
          <cell r="M169">
            <v>100</v>
          </cell>
          <cell r="N169">
            <v>1.19</v>
          </cell>
          <cell r="O169">
            <v>499</v>
          </cell>
          <cell r="P169">
            <v>2004</v>
          </cell>
        </row>
        <row r="170">
          <cell r="A170" t="str">
            <v>Картофель тушеный</v>
          </cell>
          <cell r="B170">
            <v>180</v>
          </cell>
          <cell r="C170">
            <v>3.2</v>
          </cell>
          <cell r="D170">
            <v>7.9</v>
          </cell>
          <cell r="E170">
            <v>18.5</v>
          </cell>
          <cell r="G170">
            <v>0.09</v>
          </cell>
          <cell r="H170">
            <v>10</v>
          </cell>
          <cell r="I170">
            <v>0</v>
          </cell>
          <cell r="J170">
            <v>0</v>
          </cell>
          <cell r="K170">
            <v>75.64</v>
          </cell>
          <cell r="L170">
            <v>15</v>
          </cell>
          <cell r="M170">
            <v>250</v>
          </cell>
          <cell r="N170">
            <v>1.21</v>
          </cell>
          <cell r="O170">
            <v>525</v>
          </cell>
          <cell r="P170">
            <v>2004</v>
          </cell>
        </row>
        <row r="171">
          <cell r="A171" t="str">
            <v>Компот из изюма</v>
          </cell>
          <cell r="B171">
            <v>200</v>
          </cell>
          <cell r="C171">
            <v>0.4</v>
          </cell>
          <cell r="D171">
            <v>0</v>
          </cell>
          <cell r="E171">
            <v>36</v>
          </cell>
          <cell r="G171">
            <v>0.02</v>
          </cell>
          <cell r="H171">
            <v>7</v>
          </cell>
          <cell r="I171">
            <v>0</v>
          </cell>
          <cell r="J171">
            <v>0</v>
          </cell>
          <cell r="K171">
            <v>11.4</v>
          </cell>
          <cell r="L171">
            <v>0</v>
          </cell>
          <cell r="M171">
            <v>0</v>
          </cell>
          <cell r="N171">
            <v>1.2</v>
          </cell>
          <cell r="O171">
            <v>638</v>
          </cell>
          <cell r="P171">
            <v>2004</v>
          </cell>
        </row>
        <row r="181">
          <cell r="A181" t="str">
            <v>Тефтели из свинины в томатном соусе</v>
          </cell>
          <cell r="B181" t="str">
            <v>65/35</v>
          </cell>
          <cell r="G181">
            <v>0.05</v>
          </cell>
          <cell r="H181">
            <v>0.71</v>
          </cell>
          <cell r="I181">
            <v>0.03</v>
          </cell>
          <cell r="J181">
            <v>0.5</v>
          </cell>
          <cell r="K181">
            <v>36.58</v>
          </cell>
          <cell r="L181">
            <v>48</v>
          </cell>
          <cell r="M181">
            <v>188.9</v>
          </cell>
          <cell r="N181">
            <v>0.8</v>
          </cell>
          <cell r="O181">
            <v>461</v>
          </cell>
          <cell r="P181">
            <v>2004</v>
          </cell>
        </row>
        <row r="182">
          <cell r="A182" t="str">
            <v>Греча отварная рассыпчатая с маслом сливочным</v>
          </cell>
          <cell r="B182" t="str">
            <v>150/3</v>
          </cell>
          <cell r="C182">
            <v>8.8000000000000007</v>
          </cell>
          <cell r="D182">
            <v>4.8</v>
          </cell>
          <cell r="E182">
            <v>44.4</v>
          </cell>
          <cell r="G182">
            <v>0.24</v>
          </cell>
          <cell r="H182">
            <v>0</v>
          </cell>
          <cell r="I182">
            <v>0.02</v>
          </cell>
          <cell r="K182">
            <v>31.4</v>
          </cell>
          <cell r="L182">
            <v>35.299999999999997</v>
          </cell>
          <cell r="M182">
            <v>247.5</v>
          </cell>
          <cell r="N182">
            <v>1.6</v>
          </cell>
          <cell r="O182">
            <v>297</v>
          </cell>
          <cell r="P182">
            <v>2004</v>
          </cell>
        </row>
        <row r="187">
          <cell r="A187" t="str">
            <v>Доп гарнир: огурец соленый</v>
          </cell>
          <cell r="B187">
            <v>25</v>
          </cell>
          <cell r="C187">
            <v>0.1</v>
          </cell>
          <cell r="D187">
            <v>0.02</v>
          </cell>
          <cell r="E187">
            <v>0.5</v>
          </cell>
          <cell r="G187">
            <v>0</v>
          </cell>
          <cell r="H187">
            <v>1.75</v>
          </cell>
          <cell r="I187">
            <v>0</v>
          </cell>
          <cell r="J187">
            <v>0.02</v>
          </cell>
          <cell r="K187">
            <v>4.25</v>
          </cell>
          <cell r="L187">
            <v>3.5</v>
          </cell>
          <cell r="M187">
            <v>7.5</v>
          </cell>
          <cell r="N187">
            <v>0.12</v>
          </cell>
          <cell r="O187" t="str">
            <v>ТК</v>
          </cell>
        </row>
        <row r="188">
          <cell r="C188">
            <v>11.9</v>
          </cell>
          <cell r="D188">
            <v>12</v>
          </cell>
          <cell r="E188">
            <v>18.2</v>
          </cell>
          <cell r="G188">
            <v>0.06</v>
          </cell>
          <cell r="H188">
            <v>12.05</v>
          </cell>
          <cell r="I188">
            <v>0</v>
          </cell>
          <cell r="J188">
            <v>1</v>
          </cell>
          <cell r="K188">
            <v>355</v>
          </cell>
          <cell r="L188">
            <v>25</v>
          </cell>
          <cell r="M188">
            <v>100</v>
          </cell>
          <cell r="N188">
            <v>1.33</v>
          </cell>
          <cell r="O188">
            <v>124</v>
          </cell>
          <cell r="P188">
            <v>2004</v>
          </cell>
        </row>
        <row r="189">
          <cell r="A189" t="str">
            <v>Жаркое по-домашнему</v>
          </cell>
          <cell r="B189">
            <v>200</v>
          </cell>
          <cell r="C189">
            <v>13.1</v>
          </cell>
          <cell r="E189">
            <v>21.3</v>
          </cell>
          <cell r="G189">
            <v>0.18</v>
          </cell>
          <cell r="H189">
            <v>0</v>
          </cell>
          <cell r="I189">
            <v>0</v>
          </cell>
          <cell r="J189">
            <v>0</v>
          </cell>
          <cell r="K189">
            <v>26.95</v>
          </cell>
          <cell r="L189">
            <v>15</v>
          </cell>
          <cell r="M189">
            <v>350</v>
          </cell>
          <cell r="N189">
            <v>0.57999999999999996</v>
          </cell>
          <cell r="O189">
            <v>436</v>
          </cell>
          <cell r="P189">
            <v>2004</v>
          </cell>
        </row>
        <row r="190">
          <cell r="A190" t="str">
            <v>Кисель из концентрата плодового витаминизированный</v>
          </cell>
          <cell r="B190">
            <v>200</v>
          </cell>
          <cell r="C190">
            <v>0.1</v>
          </cell>
          <cell r="D190">
            <v>0</v>
          </cell>
          <cell r="E190">
            <v>30.9</v>
          </cell>
          <cell r="G190">
            <v>0</v>
          </cell>
          <cell r="H190">
            <v>2.3199999999999998</v>
          </cell>
          <cell r="I190">
            <v>0</v>
          </cell>
          <cell r="J190">
            <v>0</v>
          </cell>
          <cell r="K190">
            <v>0.48</v>
          </cell>
          <cell r="L190">
            <v>0</v>
          </cell>
          <cell r="M190">
            <v>0</v>
          </cell>
          <cell r="N190">
            <v>0.06</v>
          </cell>
          <cell r="O190">
            <v>648</v>
          </cell>
          <cell r="P190">
            <v>2004</v>
          </cell>
        </row>
        <row r="207">
          <cell r="A207" t="str">
            <v>Рассольник "Ленинградский" с курой и сметаной</v>
          </cell>
          <cell r="B207" t="str">
            <v>250/10/5</v>
          </cell>
          <cell r="C207">
            <v>10.199999999999999</v>
          </cell>
          <cell r="D207">
            <v>8.1999999999999993</v>
          </cell>
          <cell r="E207">
            <v>23.1</v>
          </cell>
          <cell r="G207">
            <v>0.05</v>
          </cell>
          <cell r="H207">
            <v>12</v>
          </cell>
          <cell r="I207">
            <v>0</v>
          </cell>
          <cell r="J207">
            <v>0</v>
          </cell>
          <cell r="K207">
            <v>59.88</v>
          </cell>
          <cell r="L207">
            <v>25</v>
          </cell>
          <cell r="M207">
            <v>150</v>
          </cell>
          <cell r="N207">
            <v>1.03</v>
          </cell>
          <cell r="O207">
            <v>132</v>
          </cell>
          <cell r="P207">
            <v>2004</v>
          </cell>
        </row>
        <row r="208">
          <cell r="A208" t="str">
            <v>Голубцы ленивые с говядиной</v>
          </cell>
          <cell r="B208">
            <v>200</v>
          </cell>
          <cell r="G208">
            <v>0.06</v>
          </cell>
          <cell r="H208">
            <v>21.44</v>
          </cell>
          <cell r="I208">
            <v>0</v>
          </cell>
          <cell r="K208">
            <v>70.02</v>
          </cell>
          <cell r="L208">
            <v>5</v>
          </cell>
          <cell r="M208">
            <v>0</v>
          </cell>
          <cell r="N208">
            <v>0.96</v>
          </cell>
          <cell r="O208">
            <v>112</v>
          </cell>
          <cell r="P208">
            <v>1996</v>
          </cell>
        </row>
        <row r="209">
          <cell r="A209" t="str">
            <v>Чай с сахаром и лимоном</v>
          </cell>
          <cell r="B209" t="str">
            <v>200/4</v>
          </cell>
          <cell r="C209">
            <v>0</v>
          </cell>
          <cell r="D209">
            <v>0</v>
          </cell>
          <cell r="E209">
            <v>10.199999999999999</v>
          </cell>
          <cell r="G209">
            <v>0</v>
          </cell>
          <cell r="I209">
            <v>0</v>
          </cell>
          <cell r="J209">
            <v>0</v>
          </cell>
          <cell r="K209">
            <v>15.16</v>
          </cell>
          <cell r="L209">
            <v>0</v>
          </cell>
          <cell r="M209">
            <v>0</v>
          </cell>
          <cell r="N209">
            <v>0.57999999999999996</v>
          </cell>
          <cell r="O209">
            <v>686</v>
          </cell>
          <cell r="P209">
            <v>2004</v>
          </cell>
        </row>
        <row r="221">
          <cell r="B221" t="str">
            <v>150/5</v>
          </cell>
          <cell r="C221">
            <v>5.2</v>
          </cell>
          <cell r="D221">
            <v>4.7</v>
          </cell>
          <cell r="E221">
            <v>33</v>
          </cell>
          <cell r="G221">
            <v>0.09</v>
          </cell>
          <cell r="H221">
            <v>4.5199999999999996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80</v>
          </cell>
          <cell r="N221">
            <v>0.94</v>
          </cell>
          <cell r="O221">
            <v>516</v>
          </cell>
          <cell r="P221">
            <v>2004</v>
          </cell>
        </row>
        <row r="227">
          <cell r="A227" t="str">
            <v>Борщ из свежей капусты с картофелем и сметаной</v>
          </cell>
          <cell r="B227" t="str">
            <v>250/10</v>
          </cell>
          <cell r="C227">
            <v>2.1</v>
          </cell>
          <cell r="D227">
            <v>8.6</v>
          </cell>
          <cell r="E227">
            <v>12.8</v>
          </cell>
          <cell r="G227">
            <v>0.2</v>
          </cell>
          <cell r="H227">
            <v>10.25</v>
          </cell>
          <cell r="I227">
            <v>0</v>
          </cell>
          <cell r="J227">
            <v>2</v>
          </cell>
          <cell r="K227">
            <v>32.5</v>
          </cell>
          <cell r="L227">
            <v>30.27</v>
          </cell>
          <cell r="M227">
            <v>70.5</v>
          </cell>
          <cell r="N227">
            <v>1.1499999999999999</v>
          </cell>
          <cell r="O227">
            <v>110</v>
          </cell>
          <cell r="P227">
            <v>2004</v>
          </cell>
        </row>
        <row r="228">
          <cell r="A228" t="str">
            <v>Гуляш из свинины</v>
          </cell>
          <cell r="B228" t="str">
            <v>50/50</v>
          </cell>
          <cell r="C228">
            <v>9</v>
          </cell>
          <cell r="D228">
            <v>20.3</v>
          </cell>
          <cell r="E228">
            <v>4</v>
          </cell>
          <cell r="G228">
            <v>0.06</v>
          </cell>
          <cell r="H228">
            <v>0.02</v>
          </cell>
          <cell r="I228">
            <v>0</v>
          </cell>
          <cell r="J228">
            <v>0</v>
          </cell>
          <cell r="K228">
            <v>14.6</v>
          </cell>
          <cell r="L228">
            <v>12.5</v>
          </cell>
          <cell r="M228">
            <v>300</v>
          </cell>
          <cell r="N228">
            <v>1.19</v>
          </cell>
          <cell r="O228">
            <v>437</v>
          </cell>
          <cell r="P228">
            <v>2004</v>
          </cell>
        </row>
        <row r="229">
          <cell r="A229" t="str">
            <v>Рис отварной с маслом сливочным</v>
          </cell>
          <cell r="B229" t="str">
            <v>150/5</v>
          </cell>
          <cell r="C229">
            <v>3.5</v>
          </cell>
          <cell r="D229">
            <v>5.8</v>
          </cell>
          <cell r="E229">
            <v>27.5</v>
          </cell>
          <cell r="G229">
            <v>0.08</v>
          </cell>
          <cell r="H229">
            <v>8.48</v>
          </cell>
          <cell r="I229">
            <v>0</v>
          </cell>
          <cell r="J229">
            <v>0</v>
          </cell>
          <cell r="K229">
            <v>55.32</v>
          </cell>
          <cell r="L229">
            <v>2</v>
          </cell>
          <cell r="M229">
            <v>200</v>
          </cell>
          <cell r="N229">
            <v>1.22</v>
          </cell>
          <cell r="O229">
            <v>297</v>
          </cell>
          <cell r="P229">
            <v>2004</v>
          </cell>
        </row>
        <row r="230">
          <cell r="A230" t="str">
            <v>Чай с сахаром</v>
          </cell>
          <cell r="B230">
            <v>200</v>
          </cell>
          <cell r="C230">
            <v>0</v>
          </cell>
          <cell r="D230">
            <v>0</v>
          </cell>
          <cell r="E230">
            <v>15</v>
          </cell>
          <cell r="G230">
            <v>0</v>
          </cell>
          <cell r="H230">
            <v>4.0599999999999996</v>
          </cell>
          <cell r="I230">
            <v>0</v>
          </cell>
          <cell r="J230">
            <v>0</v>
          </cell>
          <cell r="K230">
            <v>15.16</v>
          </cell>
          <cell r="L230">
            <v>0</v>
          </cell>
          <cell r="M230">
            <v>0</v>
          </cell>
          <cell r="N230">
            <v>0.57999999999999996</v>
          </cell>
          <cell r="O230">
            <v>685</v>
          </cell>
          <cell r="P230">
            <v>2004</v>
          </cell>
        </row>
        <row r="240">
          <cell r="B240" t="str">
            <v>200/5</v>
          </cell>
          <cell r="C240">
            <v>6.3</v>
          </cell>
          <cell r="D240">
            <v>11.5</v>
          </cell>
          <cell r="E240">
            <v>36.200000000000003</v>
          </cell>
          <cell r="G240">
            <v>0.12</v>
          </cell>
          <cell r="H240">
            <v>0.54</v>
          </cell>
          <cell r="I240">
            <v>0</v>
          </cell>
          <cell r="J240">
            <v>0</v>
          </cell>
          <cell r="K240">
            <v>126.5</v>
          </cell>
          <cell r="L240">
            <v>0</v>
          </cell>
          <cell r="M240">
            <v>335</v>
          </cell>
          <cell r="N240">
            <v>0.8</v>
          </cell>
          <cell r="O240">
            <v>311</v>
          </cell>
          <cell r="P240">
            <v>2004</v>
          </cell>
        </row>
        <row r="242">
          <cell r="A242" t="str">
            <v>Батон пшеничный</v>
          </cell>
          <cell r="B242">
            <v>20</v>
          </cell>
          <cell r="C242">
            <v>1.3</v>
          </cell>
          <cell r="D242">
            <v>0.4</v>
          </cell>
          <cell r="E242">
            <v>9.8000000000000007</v>
          </cell>
          <cell r="G242">
            <v>0.03</v>
          </cell>
          <cell r="H242">
            <v>0</v>
          </cell>
          <cell r="I242">
            <v>0</v>
          </cell>
          <cell r="J242">
            <v>0.34</v>
          </cell>
          <cell r="K242">
            <v>4.4000000000000004</v>
          </cell>
          <cell r="L242">
            <v>6.6</v>
          </cell>
          <cell r="M242">
            <v>17</v>
          </cell>
          <cell r="N242">
            <v>0.4</v>
          </cell>
          <cell r="O242" t="str">
            <v>К/К</v>
          </cell>
        </row>
        <row r="247">
          <cell r="A247" t="str">
            <v>Доп гарнир: огурец свежий</v>
          </cell>
          <cell r="B247">
            <v>20</v>
          </cell>
          <cell r="C247">
            <v>0.1</v>
          </cell>
          <cell r="D247">
            <v>0.02</v>
          </cell>
          <cell r="E247">
            <v>0.5</v>
          </cell>
          <cell r="G247">
            <v>0</v>
          </cell>
          <cell r="H247">
            <v>1.75</v>
          </cell>
          <cell r="I247">
            <v>0</v>
          </cell>
          <cell r="J247">
            <v>0.02</v>
          </cell>
          <cell r="K247">
            <v>4.25</v>
          </cell>
          <cell r="L247">
            <v>3.5</v>
          </cell>
          <cell r="M247">
            <v>7.5</v>
          </cell>
          <cell r="N247">
            <v>0.12</v>
          </cell>
          <cell r="O247" t="str">
            <v>ТК</v>
          </cell>
        </row>
        <row r="248">
          <cell r="A248" t="str">
            <v>Суп картофельный с горохом и курой</v>
          </cell>
          <cell r="B248" t="str">
            <v>250/10</v>
          </cell>
          <cell r="C248">
            <v>10.7</v>
          </cell>
          <cell r="D248">
            <v>8</v>
          </cell>
          <cell r="E248">
            <v>34.299999999999997</v>
          </cell>
          <cell r="G248">
            <v>0.25</v>
          </cell>
          <cell r="H248">
            <v>9.6</v>
          </cell>
          <cell r="I248">
            <v>0</v>
          </cell>
          <cell r="J248">
            <v>2.5</v>
          </cell>
          <cell r="K248">
            <v>80</v>
          </cell>
          <cell r="L248">
            <v>25</v>
          </cell>
          <cell r="M248">
            <v>250</v>
          </cell>
          <cell r="N248">
            <v>1.05</v>
          </cell>
          <cell r="O248">
            <v>139</v>
          </cell>
          <cell r="P248">
            <v>2004</v>
          </cell>
        </row>
        <row r="249">
          <cell r="A249" t="str">
            <v>Бефстроганов из филе птицы</v>
          </cell>
          <cell r="B249" t="str">
            <v>50/50</v>
          </cell>
          <cell r="C249">
            <v>14</v>
          </cell>
          <cell r="D249">
            <v>10.199999999999999</v>
          </cell>
          <cell r="E249">
            <v>6.1</v>
          </cell>
          <cell r="G249">
            <v>0.06</v>
          </cell>
          <cell r="H249">
            <v>0.02</v>
          </cell>
          <cell r="J249">
            <v>0</v>
          </cell>
          <cell r="K249">
            <v>14.6</v>
          </cell>
          <cell r="L249">
            <v>12.5</v>
          </cell>
          <cell r="M249">
            <v>300</v>
          </cell>
          <cell r="N249">
            <v>1.19</v>
          </cell>
          <cell r="O249">
            <v>423</v>
          </cell>
          <cell r="P249">
            <v>2004</v>
          </cell>
        </row>
        <row r="250">
          <cell r="A250" t="str">
            <v>Макаронные изделия отварные с маслом сливочным</v>
          </cell>
          <cell r="B250" t="str">
            <v>150/5</v>
          </cell>
          <cell r="C250">
            <v>5.2</v>
          </cell>
          <cell r="D250">
            <v>4.7</v>
          </cell>
          <cell r="E250">
            <v>33</v>
          </cell>
          <cell r="G250">
            <v>0.09</v>
          </cell>
          <cell r="H250">
            <v>4.5199999999999996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80</v>
          </cell>
          <cell r="N250">
            <v>0.94</v>
          </cell>
          <cell r="O250">
            <v>516</v>
          </cell>
          <cell r="P250">
            <v>2004</v>
          </cell>
        </row>
        <row r="251">
          <cell r="A251" t="str">
            <v>Напиток яблочный</v>
          </cell>
          <cell r="B251">
            <v>200</v>
          </cell>
          <cell r="C251">
            <v>0.1</v>
          </cell>
          <cell r="D251">
            <v>0.1</v>
          </cell>
          <cell r="E251">
            <v>36</v>
          </cell>
          <cell r="G251">
            <v>0.01</v>
          </cell>
          <cell r="H251">
            <v>7</v>
          </cell>
          <cell r="I251">
            <v>0</v>
          </cell>
          <cell r="J251">
            <v>0</v>
          </cell>
          <cell r="K251">
            <v>14.22</v>
          </cell>
          <cell r="L251">
            <v>0</v>
          </cell>
          <cell r="M251">
            <v>0</v>
          </cell>
          <cell r="N251">
            <v>0.48</v>
          </cell>
          <cell r="O251">
            <v>701</v>
          </cell>
          <cell r="P251">
            <v>2004</v>
          </cell>
        </row>
      </sheetData>
      <sheetData sheetId="1" refreshError="1">
        <row r="10">
          <cell r="A10" t="str">
            <v>Каша из хлопьев "Геркулес" молочная с маслом сливочным</v>
          </cell>
          <cell r="P10">
            <v>2004</v>
          </cell>
        </row>
        <row r="13">
          <cell r="B13">
            <v>200</v>
          </cell>
          <cell r="J13">
            <v>0</v>
          </cell>
          <cell r="P13">
            <v>2004</v>
          </cell>
        </row>
        <row r="20">
          <cell r="P20">
            <v>2004</v>
          </cell>
        </row>
        <row r="40">
          <cell r="B40">
            <v>100</v>
          </cell>
          <cell r="P40">
            <v>2004</v>
          </cell>
        </row>
        <row r="53">
          <cell r="P53">
            <v>2004</v>
          </cell>
        </row>
        <row r="62">
          <cell r="P62">
            <v>2004</v>
          </cell>
        </row>
        <row r="182">
          <cell r="P182">
            <v>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адшие"/>
      <sheetName val="Старшие"/>
    </sheetNames>
    <sheetDataSet>
      <sheetData sheetId="0" refreshError="1"/>
      <sheetData sheetId="1" refreshError="1">
        <row r="12">
          <cell r="A12" t="str">
            <v>Бутерброд с сыром и маслом сливочным</v>
          </cell>
        </row>
        <row r="45">
          <cell r="P45">
            <v>2004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4"/>
  <sheetViews>
    <sheetView view="pageLayout" topLeftCell="A205" zoomScaleNormal="100" workbookViewId="0">
      <selection activeCell="J226" sqref="J226"/>
    </sheetView>
  </sheetViews>
  <sheetFormatPr defaultRowHeight="15" x14ac:dyDescent="0.25"/>
  <cols>
    <col min="1" max="1" width="37.42578125" customWidth="1"/>
    <col min="2" max="2" width="7.5703125" customWidth="1"/>
    <col min="3" max="3" width="6.5703125" customWidth="1"/>
    <col min="4" max="4" width="6.140625" customWidth="1"/>
    <col min="5" max="5" width="6.85546875" customWidth="1"/>
    <col min="6" max="6" width="7.42578125" customWidth="1"/>
    <col min="7" max="8" width="6.28515625" customWidth="1"/>
    <col min="9" max="9" width="6" customWidth="1"/>
    <col min="10" max="10" width="5.85546875" customWidth="1"/>
    <col min="11" max="12" width="7.42578125" customWidth="1"/>
    <col min="13" max="13" width="7.7109375" customWidth="1"/>
    <col min="14" max="14" width="6.85546875" customWidth="1"/>
    <col min="15" max="15" width="6.140625" customWidth="1"/>
    <col min="16" max="16" width="6.5703125" customWidth="1"/>
  </cols>
  <sheetData>
    <row r="1" spans="1:16" ht="1.5" customHeight="1" x14ac:dyDescent="0.25">
      <c r="A1" s="1"/>
      <c r="B1" s="197"/>
      <c r="C1" s="197"/>
      <c r="D1" s="197"/>
    </row>
    <row r="2" spans="1:16" ht="21" customHeight="1" x14ac:dyDescent="0.25">
      <c r="A2" s="199" t="s">
        <v>86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ht="12.75" hidden="1" customHeigh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</row>
    <row r="4" spans="1:16" ht="18.75" customHeight="1" x14ac:dyDescent="0.25">
      <c r="A4" s="182" t="s">
        <v>26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</row>
    <row r="5" spans="1:16" ht="10.5" hidden="1" customHeight="1" x14ac:dyDescent="0.25">
      <c r="A5" s="2"/>
      <c r="B5" s="198"/>
      <c r="C5" s="198"/>
      <c r="D5" s="198"/>
    </row>
    <row r="6" spans="1:16" ht="23.25" customHeight="1" x14ac:dyDescent="0.25">
      <c r="A6" s="184" t="s">
        <v>24</v>
      </c>
      <c r="B6" s="184" t="s">
        <v>25</v>
      </c>
      <c r="C6" s="184" t="s">
        <v>0</v>
      </c>
      <c r="D6" s="184"/>
      <c r="E6" s="184"/>
      <c r="F6" s="187" t="s">
        <v>33</v>
      </c>
      <c r="G6" s="184" t="s">
        <v>4</v>
      </c>
      <c r="H6" s="184"/>
      <c r="I6" s="184"/>
      <c r="J6" s="184"/>
      <c r="K6" s="189" t="s">
        <v>5</v>
      </c>
      <c r="L6" s="190"/>
      <c r="M6" s="190"/>
      <c r="N6" s="191"/>
      <c r="O6" s="192" t="s">
        <v>31</v>
      </c>
      <c r="P6" s="192" t="s">
        <v>32</v>
      </c>
    </row>
    <row r="7" spans="1:16" ht="22.5" customHeight="1" x14ac:dyDescent="0.25">
      <c r="A7" s="184"/>
      <c r="B7" s="184"/>
      <c r="C7" s="5" t="s">
        <v>27</v>
      </c>
      <c r="D7" s="5" t="s">
        <v>28</v>
      </c>
      <c r="E7" s="5" t="s">
        <v>29</v>
      </c>
      <c r="F7" s="188"/>
      <c r="G7" s="5" t="s">
        <v>30</v>
      </c>
      <c r="H7" s="5" t="s">
        <v>1</v>
      </c>
      <c r="I7" s="5" t="s">
        <v>2</v>
      </c>
      <c r="J7" s="5" t="s">
        <v>3</v>
      </c>
      <c r="K7" s="5" t="s">
        <v>6</v>
      </c>
      <c r="L7" s="5" t="s">
        <v>8</v>
      </c>
      <c r="M7" s="5" t="s">
        <v>7</v>
      </c>
      <c r="N7" s="5" t="s">
        <v>9</v>
      </c>
      <c r="O7" s="193"/>
      <c r="P7" s="193"/>
    </row>
    <row r="8" spans="1:16" ht="14.2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</row>
    <row r="9" spans="1:16" ht="13.5" customHeight="1" x14ac:dyDescent="0.25">
      <c r="A9" s="167" t="s">
        <v>10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6" ht="12.75" customHeight="1" x14ac:dyDescent="0.25">
      <c r="A10" s="186" t="str">
        <f>'дети 7-11 лет'!A12</f>
        <v>Каша "Дружба" молочная с маслом сливочным</v>
      </c>
      <c r="B10" s="184" t="str">
        <f>'дети 7-11 лет'!B12</f>
        <v>200/5</v>
      </c>
      <c r="C10" s="168">
        <f>'дети 7-11 лет'!C12</f>
        <v>6.32</v>
      </c>
      <c r="D10" s="168">
        <f>'дети 7-11 лет'!D12</f>
        <v>8.9600000000000009</v>
      </c>
      <c r="E10" s="168">
        <f>'дети 7-11 лет'!E12</f>
        <v>34.1</v>
      </c>
      <c r="F10" s="168">
        <f>'дети 7-11 лет'!F12</f>
        <v>258.14999999999998</v>
      </c>
      <c r="G10" s="168">
        <f>'дети 7-11 лет'!G12</f>
        <v>0.12</v>
      </c>
      <c r="H10" s="168">
        <f>'дети 7-11 лет'!H12</f>
        <v>0.54</v>
      </c>
      <c r="I10" s="168">
        <f>'дети 7-11 лет'!I12</f>
        <v>0.08</v>
      </c>
      <c r="J10" s="168">
        <f>'дети 7-11 лет'!J12</f>
        <v>0.20499999999999999</v>
      </c>
      <c r="K10" s="168">
        <f>'дети 7-11 лет'!K12</f>
        <v>227</v>
      </c>
      <c r="L10" s="168">
        <f>'дети 7-11 лет'!L12</f>
        <v>17</v>
      </c>
      <c r="M10" s="168">
        <f>'дети 7-11 лет'!M12</f>
        <v>143.91</v>
      </c>
      <c r="N10" s="169">
        <f>'дети 7-11 лет'!N12</f>
        <v>0.8</v>
      </c>
      <c r="O10" s="171">
        <f>'дети 7-11 лет'!O12</f>
        <v>302</v>
      </c>
      <c r="P10" s="171">
        <f>'дети 7-11 лет'!P12</f>
        <v>2004</v>
      </c>
    </row>
    <row r="11" spans="1:16" ht="11.25" customHeight="1" x14ac:dyDescent="0.25">
      <c r="A11" s="186"/>
      <c r="B11" s="184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70"/>
      <c r="O11" s="172"/>
      <c r="P11" s="172"/>
    </row>
    <row r="12" spans="1:16" ht="18" customHeight="1" x14ac:dyDescent="0.25">
      <c r="A12" s="6" t="str">
        <f>'дети 7-11 лет'!A13</f>
        <v>Бутерброд с колбасой п/к</v>
      </c>
      <c r="B12" s="5" t="str">
        <f>'дети 7-11 лет'!B13</f>
        <v>20/20</v>
      </c>
      <c r="C12" s="41">
        <f>'дети 7-11 лет'!C13</f>
        <v>4.54</v>
      </c>
      <c r="D12" s="41">
        <f>'дети 7-11 лет'!D13</f>
        <v>7.82</v>
      </c>
      <c r="E12" s="41">
        <f>'дети 7-11 лет'!E13</f>
        <v>9.7200000000000006</v>
      </c>
      <c r="F12" s="41">
        <f>'дети 7-11 лет'!F13</f>
        <v>127</v>
      </c>
      <c r="G12" s="41">
        <f>'дети 7-11 лет'!G13</f>
        <v>7.0000000000000007E-2</v>
      </c>
      <c r="H12" s="41">
        <f>'дети 7-11 лет'!H13</f>
        <v>0</v>
      </c>
      <c r="I12" s="41">
        <f>'дети 7-11 лет'!I13</f>
        <v>0</v>
      </c>
      <c r="J12" s="41">
        <f>'дети 7-11 лет'!J13</f>
        <v>0.36</v>
      </c>
      <c r="K12" s="41">
        <f>'дети 7-11 лет'!K13</f>
        <v>10</v>
      </c>
      <c r="L12" s="41">
        <f>'дети 7-11 лет'!L13</f>
        <v>14.4</v>
      </c>
      <c r="M12" s="41">
        <f>'дети 7-11 лет'!M13</f>
        <v>65</v>
      </c>
      <c r="N12" s="41">
        <f>'дети 7-11 лет'!N13</f>
        <v>0.96</v>
      </c>
      <c r="O12" s="8">
        <f>'дети 7-11 лет'!O13</f>
        <v>6</v>
      </c>
      <c r="P12" s="8">
        <f>'дети 7-11 лет'!P13</f>
        <v>2004</v>
      </c>
    </row>
    <row r="13" spans="1:16" ht="18" customHeight="1" x14ac:dyDescent="0.25">
      <c r="A13" s="47" t="str">
        <f>'дети 7-11 лет'!A14</f>
        <v>Какао с молоком</v>
      </c>
      <c r="B13" s="46">
        <f>'дети 7-11 лет'!B14</f>
        <v>200</v>
      </c>
      <c r="C13" s="45">
        <f>'дети 7-11 лет'!C14</f>
        <v>3.6</v>
      </c>
      <c r="D13" s="45">
        <f>'дети 7-11 лет'!D14</f>
        <v>3.54</v>
      </c>
      <c r="E13" s="45">
        <f>'дети 7-11 лет'!E14</f>
        <v>25</v>
      </c>
      <c r="F13" s="45">
        <f>'дети 7-11 лет'!F14</f>
        <v>145.18</v>
      </c>
      <c r="G13" s="45">
        <f>'дети 7-11 лет'!G14</f>
        <v>0.06</v>
      </c>
      <c r="H13" s="45">
        <f>'дети 7-11 лет'!H14</f>
        <v>1.58</v>
      </c>
      <c r="I13" s="45">
        <f>'дети 7-11 лет'!I14</f>
        <v>0.02</v>
      </c>
      <c r="J13" s="45">
        <f>'дети 7-11 лет'!J14</f>
        <v>0</v>
      </c>
      <c r="K13" s="45">
        <f>'дети 7-11 лет'!K14</f>
        <v>252.22</v>
      </c>
      <c r="L13" s="45">
        <f>'дети 7-11 лет'!L14</f>
        <v>19</v>
      </c>
      <c r="M13" s="45">
        <f>'дети 7-11 лет'!M14</f>
        <v>124.56</v>
      </c>
      <c r="N13" s="45">
        <f>'дети 7-11 лет'!N14</f>
        <v>0.8</v>
      </c>
      <c r="O13" s="8">
        <f>'дети 7-11 лет'!O14</f>
        <v>693</v>
      </c>
      <c r="P13" s="8">
        <f>'дети 7-11 лет'!P14</f>
        <v>2004</v>
      </c>
    </row>
    <row r="14" spans="1:16" ht="15.75" customHeight="1" x14ac:dyDescent="0.25">
      <c r="A14" s="9" t="s">
        <v>35</v>
      </c>
      <c r="B14" s="5"/>
      <c r="C14" s="10">
        <f>SUM(C10:C13)</f>
        <v>14.459999999999999</v>
      </c>
      <c r="D14" s="10">
        <f t="shared" ref="D14:N14" si="0">SUM(D10:D13)</f>
        <v>20.32</v>
      </c>
      <c r="E14" s="10">
        <f t="shared" si="0"/>
        <v>68.819999999999993</v>
      </c>
      <c r="F14" s="10">
        <f t="shared" si="0"/>
        <v>530.32999999999993</v>
      </c>
      <c r="G14" s="10">
        <f t="shared" si="0"/>
        <v>0.25</v>
      </c>
      <c r="H14" s="10">
        <f t="shared" si="0"/>
        <v>2.12</v>
      </c>
      <c r="I14" s="10">
        <f t="shared" si="0"/>
        <v>0.1</v>
      </c>
      <c r="J14" s="10">
        <f t="shared" si="0"/>
        <v>0.56499999999999995</v>
      </c>
      <c r="K14" s="10">
        <f t="shared" si="0"/>
        <v>489.22</v>
      </c>
      <c r="L14" s="10">
        <f t="shared" si="0"/>
        <v>50.4</v>
      </c>
      <c r="M14" s="10">
        <f t="shared" si="0"/>
        <v>333.47</v>
      </c>
      <c r="N14" s="10">
        <f t="shared" si="0"/>
        <v>2.56</v>
      </c>
      <c r="O14" s="8"/>
      <c r="P14" s="8"/>
    </row>
    <row r="15" spans="1:16" ht="14.25" customHeight="1" x14ac:dyDescent="0.25">
      <c r="A15" s="194" t="s">
        <v>82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6"/>
    </row>
    <row r="16" spans="1:16" ht="18.75" customHeight="1" x14ac:dyDescent="0.25">
      <c r="A16" s="6" t="s">
        <v>108</v>
      </c>
      <c r="B16" s="8">
        <v>100</v>
      </c>
      <c r="C16" s="7">
        <v>0.4</v>
      </c>
      <c r="D16" s="7">
        <v>0.4</v>
      </c>
      <c r="E16" s="7">
        <v>45</v>
      </c>
      <c r="F16" s="44">
        <v>292.36</v>
      </c>
      <c r="G16" s="7">
        <v>0.03</v>
      </c>
      <c r="H16" s="7">
        <v>5</v>
      </c>
      <c r="I16" s="7">
        <v>0</v>
      </c>
      <c r="J16" s="7">
        <v>0</v>
      </c>
      <c r="K16" s="7">
        <v>2.2000000000000002</v>
      </c>
      <c r="L16" s="7">
        <v>0</v>
      </c>
      <c r="M16" s="7">
        <v>0</v>
      </c>
      <c r="N16" s="7">
        <v>1</v>
      </c>
      <c r="O16" s="8" t="s">
        <v>72</v>
      </c>
      <c r="P16" s="8"/>
    </row>
    <row r="17" spans="1:16" ht="15.75" customHeight="1" x14ac:dyDescent="0.25">
      <c r="A17" s="9" t="s">
        <v>35</v>
      </c>
      <c r="B17" s="5"/>
      <c r="C17" s="10">
        <f t="shared" ref="C17:N17" si="1">SUM(C16:C16)</f>
        <v>0.4</v>
      </c>
      <c r="D17" s="10">
        <f t="shared" si="1"/>
        <v>0.4</v>
      </c>
      <c r="E17" s="10">
        <f t="shared" si="1"/>
        <v>45</v>
      </c>
      <c r="F17" s="10">
        <f t="shared" si="1"/>
        <v>292.36</v>
      </c>
      <c r="G17" s="10">
        <f t="shared" si="1"/>
        <v>0.03</v>
      </c>
      <c r="H17" s="10">
        <f t="shared" si="1"/>
        <v>5</v>
      </c>
      <c r="I17" s="10">
        <f t="shared" si="1"/>
        <v>0</v>
      </c>
      <c r="J17" s="10">
        <f t="shared" si="1"/>
        <v>0</v>
      </c>
      <c r="K17" s="10">
        <f t="shared" si="1"/>
        <v>2.2000000000000002</v>
      </c>
      <c r="L17" s="10">
        <f t="shared" si="1"/>
        <v>0</v>
      </c>
      <c r="M17" s="10">
        <f t="shared" si="1"/>
        <v>0</v>
      </c>
      <c r="N17" s="10">
        <f t="shared" si="1"/>
        <v>1</v>
      </c>
      <c r="O17" s="7"/>
      <c r="P17" s="7"/>
    </row>
    <row r="18" spans="1:16" ht="13.5" customHeight="1" x14ac:dyDescent="0.25">
      <c r="A18" s="167" t="s">
        <v>11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22.5" customHeight="1" x14ac:dyDescent="0.25">
      <c r="A19" s="11" t="s">
        <v>48</v>
      </c>
      <c r="B19" s="5">
        <v>60</v>
      </c>
      <c r="C19" s="12">
        <v>0.9</v>
      </c>
      <c r="D19" s="12">
        <v>3</v>
      </c>
      <c r="E19" s="12">
        <v>6.6</v>
      </c>
      <c r="F19" s="12">
        <f t="shared" ref="F19:F24" si="2">C19*4.1+D19*9.3+E19*4.1</f>
        <v>58.65</v>
      </c>
      <c r="G19" s="12">
        <v>0.02</v>
      </c>
      <c r="H19" s="12">
        <v>13.62</v>
      </c>
      <c r="I19" s="12">
        <v>0</v>
      </c>
      <c r="J19" s="12">
        <v>1.5</v>
      </c>
      <c r="K19" s="12">
        <v>36.78</v>
      </c>
      <c r="L19" s="12">
        <v>10</v>
      </c>
      <c r="M19" s="12">
        <v>18</v>
      </c>
      <c r="N19" s="12">
        <v>0.48</v>
      </c>
      <c r="O19" s="8">
        <v>43</v>
      </c>
      <c r="P19" s="8">
        <v>2004</v>
      </c>
    </row>
    <row r="20" spans="1:16" ht="18" customHeight="1" x14ac:dyDescent="0.25">
      <c r="A20" s="6" t="s">
        <v>36</v>
      </c>
      <c r="B20" s="5" t="s">
        <v>12</v>
      </c>
      <c r="C20" s="12">
        <v>12.7</v>
      </c>
      <c r="D20" s="12">
        <v>11.5</v>
      </c>
      <c r="E20" s="12">
        <v>24.2</v>
      </c>
      <c r="F20" s="12">
        <f t="shared" si="2"/>
        <v>258.23999999999995</v>
      </c>
      <c r="G20" s="12">
        <v>0.1</v>
      </c>
      <c r="H20" s="12">
        <v>3.25</v>
      </c>
      <c r="I20" s="12">
        <v>0</v>
      </c>
      <c r="J20" s="12">
        <v>1.42</v>
      </c>
      <c r="K20" s="12">
        <v>29.2</v>
      </c>
      <c r="L20" s="12">
        <v>27.27</v>
      </c>
      <c r="M20" s="12">
        <v>67.5</v>
      </c>
      <c r="N20" s="12">
        <v>1.1200000000000001</v>
      </c>
      <c r="O20" s="8">
        <v>140</v>
      </c>
      <c r="P20" s="8">
        <v>2004</v>
      </c>
    </row>
    <row r="21" spans="1:16" ht="17.25" customHeight="1" x14ac:dyDescent="0.25">
      <c r="A21" s="6" t="s">
        <v>22</v>
      </c>
      <c r="B21" s="5" t="s">
        <v>87</v>
      </c>
      <c r="C21" s="12">
        <v>12.4</v>
      </c>
      <c r="D21" s="12">
        <v>16.899999999999999</v>
      </c>
      <c r="E21" s="12">
        <v>16</v>
      </c>
      <c r="F21" s="12">
        <f t="shared" si="2"/>
        <v>273.61</v>
      </c>
      <c r="G21" s="12">
        <v>0.05</v>
      </c>
      <c r="H21" s="12">
        <v>0.71</v>
      </c>
      <c r="I21" s="12">
        <v>0.03</v>
      </c>
      <c r="J21" s="12">
        <v>0.5</v>
      </c>
      <c r="K21" s="12">
        <v>36.58</v>
      </c>
      <c r="L21" s="12">
        <v>28</v>
      </c>
      <c r="M21" s="12">
        <v>188.9</v>
      </c>
      <c r="N21" s="12">
        <v>0.8</v>
      </c>
      <c r="O21" s="8">
        <v>461</v>
      </c>
      <c r="P21" s="8">
        <v>2004</v>
      </c>
    </row>
    <row r="22" spans="1:16" ht="18.75" customHeight="1" x14ac:dyDescent="0.25">
      <c r="A22" s="6" t="s">
        <v>37</v>
      </c>
      <c r="B22" s="5" t="s">
        <v>23</v>
      </c>
      <c r="C22" s="12">
        <v>8.8000000000000007</v>
      </c>
      <c r="D22" s="12">
        <v>4.8</v>
      </c>
      <c r="E22" s="12">
        <v>44.4</v>
      </c>
      <c r="F22" s="12">
        <f t="shared" si="2"/>
        <v>262.76</v>
      </c>
      <c r="G22" s="12">
        <v>0.24</v>
      </c>
      <c r="H22" s="12">
        <v>0</v>
      </c>
      <c r="I22" s="12">
        <v>0.02</v>
      </c>
      <c r="J22" s="12">
        <v>3.08</v>
      </c>
      <c r="K22" s="12">
        <v>31.4</v>
      </c>
      <c r="L22" s="12">
        <v>35.299999999999997</v>
      </c>
      <c r="M22" s="12">
        <v>247.5</v>
      </c>
      <c r="N22" s="12">
        <v>1.6</v>
      </c>
      <c r="O22" s="8">
        <v>297</v>
      </c>
      <c r="P22" s="8">
        <v>2004</v>
      </c>
    </row>
    <row r="23" spans="1:16" ht="17.25" customHeight="1" x14ac:dyDescent="0.25">
      <c r="A23" s="6" t="s">
        <v>88</v>
      </c>
      <c r="B23" s="5">
        <v>200</v>
      </c>
      <c r="C23" s="12">
        <v>0.6</v>
      </c>
      <c r="D23" s="12">
        <v>0</v>
      </c>
      <c r="E23" s="12">
        <v>36</v>
      </c>
      <c r="F23" s="12">
        <f t="shared" si="2"/>
        <v>150.06</v>
      </c>
      <c r="G23" s="12">
        <v>0.02</v>
      </c>
      <c r="H23" s="12">
        <v>10</v>
      </c>
      <c r="I23" s="12">
        <v>0</v>
      </c>
      <c r="J23" s="12">
        <v>0</v>
      </c>
      <c r="K23" s="12">
        <v>41.14</v>
      </c>
      <c r="L23" s="12">
        <v>0</v>
      </c>
      <c r="M23" s="12">
        <v>0</v>
      </c>
      <c r="N23" s="12">
        <v>0.68</v>
      </c>
      <c r="O23" s="8">
        <v>639</v>
      </c>
      <c r="P23" s="8">
        <v>2004</v>
      </c>
    </row>
    <row r="24" spans="1:16" ht="16.5" customHeight="1" x14ac:dyDescent="0.25">
      <c r="A24" s="6" t="s">
        <v>89</v>
      </c>
      <c r="B24" s="5">
        <v>40</v>
      </c>
      <c r="C24" s="12">
        <v>1.6</v>
      </c>
      <c r="D24" s="12">
        <v>0.4</v>
      </c>
      <c r="E24" s="12">
        <v>14.82</v>
      </c>
      <c r="F24" s="12">
        <f t="shared" si="2"/>
        <v>71.042000000000002</v>
      </c>
      <c r="G24" s="12">
        <v>0.08</v>
      </c>
      <c r="H24" s="12">
        <v>0</v>
      </c>
      <c r="I24" s="12">
        <v>0.3</v>
      </c>
      <c r="J24" s="12">
        <v>2.2999999999999998</v>
      </c>
      <c r="K24" s="12">
        <v>100</v>
      </c>
      <c r="L24" s="12">
        <v>45</v>
      </c>
      <c r="M24" s="12">
        <v>100</v>
      </c>
      <c r="N24" s="12">
        <v>0.4</v>
      </c>
      <c r="O24" s="12" t="s">
        <v>72</v>
      </c>
      <c r="P24" s="12"/>
    </row>
    <row r="25" spans="1:16" ht="16.5" customHeight="1" x14ac:dyDescent="0.25">
      <c r="A25" s="13" t="s">
        <v>35</v>
      </c>
      <c r="B25" s="14"/>
      <c r="C25" s="15">
        <f>SUM(C19:C24)</f>
        <v>37</v>
      </c>
      <c r="D25" s="15">
        <f t="shared" ref="D25:N25" si="3">SUM(D19:D24)</f>
        <v>36.599999999999994</v>
      </c>
      <c r="E25" s="15">
        <f t="shared" si="3"/>
        <v>142.01999999999998</v>
      </c>
      <c r="F25" s="15">
        <f t="shared" si="3"/>
        <v>1074.3619999999999</v>
      </c>
      <c r="G25" s="15">
        <f t="shared" si="3"/>
        <v>0.51</v>
      </c>
      <c r="H25" s="15">
        <f t="shared" si="3"/>
        <v>27.58</v>
      </c>
      <c r="I25" s="15">
        <f t="shared" si="3"/>
        <v>0.35</v>
      </c>
      <c r="J25" s="15">
        <f t="shared" si="3"/>
        <v>8.8000000000000007</v>
      </c>
      <c r="K25" s="15">
        <f t="shared" si="3"/>
        <v>275.10000000000002</v>
      </c>
      <c r="L25" s="15">
        <f t="shared" si="3"/>
        <v>145.57</v>
      </c>
      <c r="M25" s="15">
        <f t="shared" si="3"/>
        <v>621.9</v>
      </c>
      <c r="N25" s="15">
        <f t="shared" si="3"/>
        <v>5.08</v>
      </c>
      <c r="O25" s="15"/>
      <c r="P25" s="15"/>
    </row>
    <row r="26" spans="1:16" ht="13.5" customHeight="1" x14ac:dyDescent="0.25">
      <c r="A26" s="179" t="s">
        <v>83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1"/>
    </row>
    <row r="27" spans="1:16" ht="17.25" customHeight="1" x14ac:dyDescent="0.25">
      <c r="A27" s="11" t="str">
        <f>[1]Младшие!A128</f>
        <v>Голубцы ленивые с говядиной</v>
      </c>
      <c r="B27" s="14">
        <f>[1]Младшие!B128</f>
        <v>200</v>
      </c>
      <c r="C27" s="12">
        <v>16.8</v>
      </c>
      <c r="D27" s="12">
        <f>[1]Младшие!D128</f>
        <v>14.2</v>
      </c>
      <c r="E27" s="12">
        <v>16.600000000000001</v>
      </c>
      <c r="F27" s="12">
        <f>C27*4.1+D27*9.3+E27*4.1</f>
        <v>269</v>
      </c>
      <c r="G27" s="12">
        <f>[1]Младшие!G128</f>
        <v>0.06</v>
      </c>
      <c r="H27" s="12">
        <f>[1]Младшие!H128</f>
        <v>21.44</v>
      </c>
      <c r="I27" s="12">
        <f>[1]Младшие!I128</f>
        <v>0</v>
      </c>
      <c r="J27" s="12">
        <v>4</v>
      </c>
      <c r="K27" s="12">
        <f>[1]Младшие!K128</f>
        <v>70.02</v>
      </c>
      <c r="L27" s="12">
        <f>[1]Младшие!L128</f>
        <v>5</v>
      </c>
      <c r="M27" s="12">
        <f>[1]Младшие!M128</f>
        <v>0</v>
      </c>
      <c r="N27" s="12">
        <f>[1]Младшие!N128</f>
        <v>2.96</v>
      </c>
      <c r="O27" s="8">
        <f>[1]Младшие!O128</f>
        <v>112</v>
      </c>
      <c r="P27" s="8">
        <f>[1]Младшие!P128</f>
        <v>1996</v>
      </c>
    </row>
    <row r="28" spans="1:16" ht="17.25" customHeight="1" x14ac:dyDescent="0.25">
      <c r="A28" s="25" t="str">
        <f>[1]Младшие!A190</f>
        <v>Кисель из концентрата плодового витаминизированный</v>
      </c>
      <c r="B28" s="14">
        <f>[1]Младшие!B190</f>
        <v>200</v>
      </c>
      <c r="C28" s="29">
        <f>[1]Младшие!C190</f>
        <v>0.1</v>
      </c>
      <c r="D28" s="29">
        <f>[1]Младшие!D190</f>
        <v>0</v>
      </c>
      <c r="E28" s="29">
        <f>[1]Младшие!E190</f>
        <v>30.9</v>
      </c>
      <c r="F28" s="12">
        <f>C28*4.1+D28*9.3+E28*4.1</f>
        <v>127.09999999999998</v>
      </c>
      <c r="G28" s="29">
        <f>[1]Младшие!G190</f>
        <v>0</v>
      </c>
      <c r="H28" s="29">
        <f>[1]Младшие!H190</f>
        <v>2.3199999999999998</v>
      </c>
      <c r="I28" s="29">
        <f>[1]Младшие!I190</f>
        <v>0</v>
      </c>
      <c r="J28" s="29">
        <f>[1]Младшие!J190</f>
        <v>0</v>
      </c>
      <c r="K28" s="29">
        <f>[1]Младшие!K190</f>
        <v>0.48</v>
      </c>
      <c r="L28" s="29">
        <f>[1]Младшие!L190</f>
        <v>0</v>
      </c>
      <c r="M28" s="29">
        <f>[1]Младшие!M190</f>
        <v>0</v>
      </c>
      <c r="N28" s="29">
        <f>[1]Младшие!N190</f>
        <v>0.06</v>
      </c>
      <c r="O28" s="39">
        <f>[1]Младшие!O190</f>
        <v>648</v>
      </c>
      <c r="P28" s="39">
        <f>[1]Младшие!P190</f>
        <v>2004</v>
      </c>
    </row>
    <row r="29" spans="1:16" ht="17.25" customHeight="1" x14ac:dyDescent="0.25">
      <c r="A29" s="11" t="str">
        <f>[1]Младшие!A57</f>
        <v>Хлеб ржано-пшеничный</v>
      </c>
      <c r="B29" s="14">
        <f>[1]Младшие!B57</f>
        <v>30</v>
      </c>
      <c r="C29" s="12">
        <f>C24</f>
        <v>1.6</v>
      </c>
      <c r="D29" s="12">
        <f>D24</f>
        <v>0.4</v>
      </c>
      <c r="E29" s="12">
        <f>E24</f>
        <v>14.82</v>
      </c>
      <c r="F29" s="12">
        <f>C29*4.1+D29*9.3+E29*4.1</f>
        <v>71.042000000000002</v>
      </c>
      <c r="G29" s="12">
        <f>[1]Младшие!G57</f>
        <v>0.04</v>
      </c>
      <c r="H29" s="12">
        <f>[1]Младшие!H57</f>
        <v>0</v>
      </c>
      <c r="I29" s="12">
        <f>[1]Младшие!I57</f>
        <v>0.2</v>
      </c>
      <c r="J29" s="12">
        <f>[1]Младшие!J57</f>
        <v>1.6</v>
      </c>
      <c r="K29" s="12">
        <f>[1]Младшие!K57</f>
        <v>50</v>
      </c>
      <c r="L29" s="12">
        <f>[1]Младшие!L57</f>
        <v>40</v>
      </c>
      <c r="M29" s="12">
        <f>[1]Младшие!M57</f>
        <v>50</v>
      </c>
      <c r="N29" s="12">
        <f>[1]Младшие!N57</f>
        <v>0.3</v>
      </c>
      <c r="O29" s="12" t="str">
        <f>[1]Младшие!O57</f>
        <v>ТК</v>
      </c>
      <c r="P29" s="16"/>
    </row>
    <row r="30" spans="1:16" ht="17.25" customHeight="1" x14ac:dyDescent="0.25">
      <c r="A30" s="13" t="s">
        <v>35</v>
      </c>
      <c r="B30" s="14"/>
      <c r="C30" s="15">
        <f t="shared" ref="C30:N30" si="4">SUM(C27:C29)</f>
        <v>18.500000000000004</v>
      </c>
      <c r="D30" s="15">
        <f t="shared" si="4"/>
        <v>14.6</v>
      </c>
      <c r="E30" s="15">
        <f t="shared" si="4"/>
        <v>62.32</v>
      </c>
      <c r="F30" s="15">
        <f t="shared" si="4"/>
        <v>467.14199999999994</v>
      </c>
      <c r="G30" s="15">
        <f t="shared" si="4"/>
        <v>0.1</v>
      </c>
      <c r="H30" s="15">
        <f t="shared" si="4"/>
        <v>23.76</v>
      </c>
      <c r="I30" s="15">
        <f t="shared" si="4"/>
        <v>0.2</v>
      </c>
      <c r="J30" s="15">
        <f t="shared" si="4"/>
        <v>5.6</v>
      </c>
      <c r="K30" s="15">
        <f t="shared" si="4"/>
        <v>120.5</v>
      </c>
      <c r="L30" s="15">
        <f t="shared" si="4"/>
        <v>45</v>
      </c>
      <c r="M30" s="15">
        <f t="shared" si="4"/>
        <v>50</v>
      </c>
      <c r="N30" s="15">
        <f t="shared" si="4"/>
        <v>3.32</v>
      </c>
      <c r="O30" s="15"/>
      <c r="P30" s="16"/>
    </row>
    <row r="31" spans="1:16" ht="15" customHeight="1" x14ac:dyDescent="0.25">
      <c r="A31" s="179" t="s">
        <v>105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1"/>
    </row>
    <row r="32" spans="1:16" ht="18" customHeight="1" x14ac:dyDescent="0.25">
      <c r="A32" s="11" t="e">
        <f>'дети 7-11 лет'!#REF!</f>
        <v>#REF!</v>
      </c>
      <c r="B32" s="14" t="e">
        <f>'дети 7-11 лет'!#REF!</f>
        <v>#REF!</v>
      </c>
      <c r="C32" s="12" t="e">
        <f>'дети 7-11 лет'!#REF!</f>
        <v>#REF!</v>
      </c>
      <c r="D32" s="12" t="e">
        <f>'дети 7-11 лет'!#REF!</f>
        <v>#REF!</v>
      </c>
      <c r="E32" s="12" t="e">
        <f>'дети 7-11 лет'!#REF!</f>
        <v>#REF!</v>
      </c>
      <c r="F32" s="12" t="e">
        <f>'дети 7-11 лет'!#REF!</f>
        <v>#REF!</v>
      </c>
      <c r="G32" s="12" t="e">
        <f>'дети 7-11 лет'!#REF!</f>
        <v>#REF!</v>
      </c>
      <c r="H32" s="12" t="e">
        <f>'дети 7-11 лет'!#REF!</f>
        <v>#REF!</v>
      </c>
      <c r="I32" s="12" t="e">
        <f>'дети 7-11 лет'!#REF!</f>
        <v>#REF!</v>
      </c>
      <c r="J32" s="12" t="e">
        <f>'дети 7-11 лет'!#REF!</f>
        <v>#REF!</v>
      </c>
      <c r="K32" s="12" t="e">
        <f>'дети 7-11 лет'!#REF!</f>
        <v>#REF!</v>
      </c>
      <c r="L32" s="12" t="e">
        <f>'дети 7-11 лет'!#REF!</f>
        <v>#REF!</v>
      </c>
      <c r="M32" s="12" t="e">
        <f>'дети 7-11 лет'!#REF!</f>
        <v>#REF!</v>
      </c>
      <c r="N32" s="12" t="e">
        <f>'дети 7-11 лет'!#REF!</f>
        <v>#REF!</v>
      </c>
      <c r="O32" s="12" t="e">
        <f>'дети 7-11 лет'!#REF!</f>
        <v>#REF!</v>
      </c>
      <c r="P32" s="16"/>
    </row>
    <row r="33" spans="1:16" ht="17.25" customHeight="1" x14ac:dyDescent="0.25">
      <c r="A33" s="13" t="s">
        <v>35</v>
      </c>
      <c r="B33" s="14"/>
      <c r="C33" s="15" t="e">
        <f t="shared" ref="C33:N33" si="5">SUM(C32:C32)</f>
        <v>#REF!</v>
      </c>
      <c r="D33" s="15" t="e">
        <f t="shared" si="5"/>
        <v>#REF!</v>
      </c>
      <c r="E33" s="15" t="e">
        <f t="shared" si="5"/>
        <v>#REF!</v>
      </c>
      <c r="F33" s="15" t="e">
        <f t="shared" si="5"/>
        <v>#REF!</v>
      </c>
      <c r="G33" s="15" t="e">
        <f t="shared" si="5"/>
        <v>#REF!</v>
      </c>
      <c r="H33" s="15" t="e">
        <f t="shared" si="5"/>
        <v>#REF!</v>
      </c>
      <c r="I33" s="15" t="e">
        <f t="shared" si="5"/>
        <v>#REF!</v>
      </c>
      <c r="J33" s="15" t="e">
        <f t="shared" si="5"/>
        <v>#REF!</v>
      </c>
      <c r="K33" s="15" t="e">
        <f t="shared" si="5"/>
        <v>#REF!</v>
      </c>
      <c r="L33" s="15" t="e">
        <f t="shared" si="5"/>
        <v>#REF!</v>
      </c>
      <c r="M33" s="15" t="e">
        <f t="shared" si="5"/>
        <v>#REF!</v>
      </c>
      <c r="N33" s="15" t="e">
        <f t="shared" si="5"/>
        <v>#REF!</v>
      </c>
      <c r="O33" s="15"/>
      <c r="P33" s="16"/>
    </row>
    <row r="34" spans="1:16" ht="18.75" customHeight="1" x14ac:dyDescent="0.25">
      <c r="A34" s="13" t="s">
        <v>38</v>
      </c>
      <c r="B34" s="14"/>
      <c r="C34" s="15" t="e">
        <f t="shared" ref="C34:N34" si="6">SUM(C14+C17+C25+C30+C33)</f>
        <v>#REF!</v>
      </c>
      <c r="D34" s="15" t="e">
        <f t="shared" si="6"/>
        <v>#REF!</v>
      </c>
      <c r="E34" s="15" t="e">
        <f t="shared" si="6"/>
        <v>#REF!</v>
      </c>
      <c r="F34" s="15" t="e">
        <f t="shared" si="6"/>
        <v>#REF!</v>
      </c>
      <c r="G34" s="15" t="e">
        <f t="shared" si="6"/>
        <v>#REF!</v>
      </c>
      <c r="H34" s="15" t="e">
        <f t="shared" si="6"/>
        <v>#REF!</v>
      </c>
      <c r="I34" s="15" t="e">
        <f t="shared" si="6"/>
        <v>#REF!</v>
      </c>
      <c r="J34" s="15" t="e">
        <f t="shared" si="6"/>
        <v>#REF!</v>
      </c>
      <c r="K34" s="15" t="e">
        <f t="shared" si="6"/>
        <v>#REF!</v>
      </c>
      <c r="L34" s="15" t="e">
        <f t="shared" si="6"/>
        <v>#REF!</v>
      </c>
      <c r="M34" s="15" t="e">
        <f t="shared" si="6"/>
        <v>#REF!</v>
      </c>
      <c r="N34" s="15" t="e">
        <f t="shared" si="6"/>
        <v>#REF!</v>
      </c>
      <c r="O34" s="15"/>
      <c r="P34" s="15"/>
    </row>
    <row r="35" spans="1:16" ht="18" customHeight="1" x14ac:dyDescent="0.25">
      <c r="A35" s="182" t="s">
        <v>39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</row>
    <row r="36" spans="1:16" ht="2.25" hidden="1" customHeight="1" x14ac:dyDescent="0.25">
      <c r="A36" s="17"/>
      <c r="B36" s="183"/>
      <c r="C36" s="183"/>
      <c r="D36" s="183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23.25" customHeight="1" x14ac:dyDescent="0.25">
      <c r="A37" s="184" t="s">
        <v>24</v>
      </c>
      <c r="B37" s="184" t="s">
        <v>25</v>
      </c>
      <c r="C37" s="184" t="s">
        <v>0</v>
      </c>
      <c r="D37" s="184"/>
      <c r="E37" s="184"/>
      <c r="F37" s="187" t="s">
        <v>33</v>
      </c>
      <c r="G37" s="184" t="s">
        <v>4</v>
      </c>
      <c r="H37" s="184"/>
      <c r="I37" s="184"/>
      <c r="J37" s="184"/>
      <c r="K37" s="189" t="s">
        <v>5</v>
      </c>
      <c r="L37" s="190"/>
      <c r="M37" s="190"/>
      <c r="N37" s="191"/>
      <c r="O37" s="192" t="s">
        <v>31</v>
      </c>
      <c r="P37" s="192" t="s">
        <v>32</v>
      </c>
    </row>
    <row r="38" spans="1:16" ht="24.75" customHeight="1" x14ac:dyDescent="0.25">
      <c r="A38" s="184"/>
      <c r="B38" s="184"/>
      <c r="C38" s="5" t="s">
        <v>27</v>
      </c>
      <c r="D38" s="5" t="s">
        <v>28</v>
      </c>
      <c r="E38" s="5" t="s">
        <v>29</v>
      </c>
      <c r="F38" s="188"/>
      <c r="G38" s="5" t="s">
        <v>30</v>
      </c>
      <c r="H38" s="5" t="s">
        <v>1</v>
      </c>
      <c r="I38" s="5" t="s">
        <v>2</v>
      </c>
      <c r="J38" s="5" t="s">
        <v>3</v>
      </c>
      <c r="K38" s="5" t="s">
        <v>6</v>
      </c>
      <c r="L38" s="5" t="s">
        <v>8</v>
      </c>
      <c r="M38" s="5" t="s">
        <v>7</v>
      </c>
      <c r="N38" s="5" t="s">
        <v>9</v>
      </c>
      <c r="O38" s="193"/>
      <c r="P38" s="193"/>
    </row>
    <row r="39" spans="1:16" ht="13.5" customHeight="1" x14ac:dyDescent="0.2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  <c r="I39" s="5">
        <v>9</v>
      </c>
      <c r="J39" s="5">
        <v>10</v>
      </c>
      <c r="K39" s="5">
        <v>11</v>
      </c>
      <c r="L39" s="5">
        <v>12</v>
      </c>
      <c r="M39" s="5">
        <v>13</v>
      </c>
      <c r="N39" s="5">
        <v>14</v>
      </c>
      <c r="O39" s="5">
        <v>15</v>
      </c>
      <c r="P39" s="5">
        <v>16</v>
      </c>
    </row>
    <row r="40" spans="1:16" ht="16.5" customHeight="1" x14ac:dyDescent="0.25">
      <c r="A40" s="167" t="s">
        <v>10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1:16" ht="15" customHeight="1" x14ac:dyDescent="0.25">
      <c r="A41" s="186" t="s">
        <v>19</v>
      </c>
      <c r="B41" s="184">
        <v>150</v>
      </c>
      <c r="C41" s="168">
        <v>15</v>
      </c>
      <c r="D41" s="168">
        <v>13.1</v>
      </c>
      <c r="E41" s="168">
        <v>2.7</v>
      </c>
      <c r="F41" s="168">
        <f>C41*4.1+D41*9.3+E455*4.1</f>
        <v>183.33</v>
      </c>
      <c r="G41" s="168">
        <v>0.06</v>
      </c>
      <c r="H41" s="168">
        <v>0.27</v>
      </c>
      <c r="I41" s="168">
        <v>0</v>
      </c>
      <c r="J41" s="168">
        <v>1</v>
      </c>
      <c r="K41" s="168">
        <v>251.23</v>
      </c>
      <c r="L41" s="168">
        <v>0</v>
      </c>
      <c r="M41" s="168">
        <v>300</v>
      </c>
      <c r="N41" s="169">
        <v>1.98</v>
      </c>
      <c r="O41" s="171">
        <v>340</v>
      </c>
      <c r="P41" s="171">
        <v>2004</v>
      </c>
    </row>
    <row r="42" spans="1:16" ht="3.75" customHeight="1" x14ac:dyDescent="0.25">
      <c r="A42" s="186"/>
      <c r="B42" s="184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70"/>
      <c r="O42" s="172"/>
      <c r="P42" s="172"/>
    </row>
    <row r="43" spans="1:16" ht="15.75" customHeight="1" x14ac:dyDescent="0.25">
      <c r="A43" s="6" t="s">
        <v>40</v>
      </c>
      <c r="B43" s="5">
        <v>20</v>
      </c>
      <c r="C43" s="7">
        <v>1.3</v>
      </c>
      <c r="D43" s="7">
        <v>0.4</v>
      </c>
      <c r="E43" s="7">
        <v>9.8000000000000007</v>
      </c>
      <c r="F43" s="7">
        <f>C43*4.1+D43*9.3+E43*4.1</f>
        <v>49.230000000000004</v>
      </c>
      <c r="G43" s="7">
        <v>0.03</v>
      </c>
      <c r="H43" s="7">
        <v>0</v>
      </c>
      <c r="I43" s="7">
        <v>0</v>
      </c>
      <c r="J43" s="7">
        <v>1.34</v>
      </c>
      <c r="K43" s="7">
        <v>4.4000000000000004</v>
      </c>
      <c r="L43" s="7">
        <v>6.6</v>
      </c>
      <c r="M43" s="7">
        <v>35.6</v>
      </c>
      <c r="N43" s="7">
        <v>0.2</v>
      </c>
      <c r="O43" s="8" t="s">
        <v>73</v>
      </c>
      <c r="P43" s="8"/>
    </row>
    <row r="44" spans="1:16" ht="17.25" customHeight="1" x14ac:dyDescent="0.25">
      <c r="A44" s="6" t="s">
        <v>70</v>
      </c>
      <c r="B44" s="8">
        <v>200</v>
      </c>
      <c r="C44" s="7">
        <v>0</v>
      </c>
      <c r="D44" s="7">
        <v>0</v>
      </c>
      <c r="E44" s="7">
        <v>15</v>
      </c>
      <c r="F44" s="44">
        <f>C44*4.1+D44*9.3+E44*4.1</f>
        <v>61.499999999999993</v>
      </c>
      <c r="G44" s="7">
        <v>0</v>
      </c>
      <c r="H44" s="7">
        <v>4.0599999999999996</v>
      </c>
      <c r="I44" s="7">
        <v>0</v>
      </c>
      <c r="J44" s="7">
        <v>0</v>
      </c>
      <c r="K44" s="7">
        <v>15.16</v>
      </c>
      <c r="L44" s="7">
        <v>0</v>
      </c>
      <c r="M44" s="7">
        <v>0</v>
      </c>
      <c r="N44" s="7">
        <v>0.57999999999999996</v>
      </c>
      <c r="O44" s="8">
        <v>685</v>
      </c>
      <c r="P44" s="8">
        <v>2004</v>
      </c>
    </row>
    <row r="45" spans="1:16" ht="15" customHeight="1" x14ac:dyDescent="0.25">
      <c r="A45" s="9" t="s">
        <v>35</v>
      </c>
      <c r="B45" s="5"/>
      <c r="C45" s="10">
        <f t="shared" ref="C45:N45" si="7">SUM(C41:C44)</f>
        <v>16.3</v>
      </c>
      <c r="D45" s="10">
        <f t="shared" si="7"/>
        <v>13.5</v>
      </c>
      <c r="E45" s="10">
        <f t="shared" si="7"/>
        <v>27.5</v>
      </c>
      <c r="F45" s="10">
        <f t="shared" si="7"/>
        <v>294.06</v>
      </c>
      <c r="G45" s="10">
        <f t="shared" si="7"/>
        <v>0.09</v>
      </c>
      <c r="H45" s="10">
        <f t="shared" si="7"/>
        <v>4.33</v>
      </c>
      <c r="I45" s="10">
        <f t="shared" si="7"/>
        <v>0</v>
      </c>
      <c r="J45" s="10">
        <f t="shared" si="7"/>
        <v>2.34</v>
      </c>
      <c r="K45" s="10">
        <f t="shared" si="7"/>
        <v>270.79000000000002</v>
      </c>
      <c r="L45" s="10">
        <f t="shared" si="7"/>
        <v>6.6</v>
      </c>
      <c r="M45" s="10">
        <f t="shared" si="7"/>
        <v>335.6</v>
      </c>
      <c r="N45" s="10">
        <f t="shared" si="7"/>
        <v>2.7600000000000002</v>
      </c>
      <c r="O45" s="7"/>
      <c r="P45" s="7"/>
    </row>
    <row r="46" spans="1:16" ht="18" customHeight="1" x14ac:dyDescent="0.25">
      <c r="A46" s="194" t="s">
        <v>81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</row>
    <row r="47" spans="1:16" ht="17.25" customHeight="1" x14ac:dyDescent="0.25">
      <c r="A47" s="19" t="str">
        <f t="shared" ref="A47:O47" si="8">A16</f>
        <v>Фрукт свежий (мандарин, яблоко, груша)</v>
      </c>
      <c r="B47" s="14">
        <f t="shared" si="8"/>
        <v>100</v>
      </c>
      <c r="C47" s="12">
        <f t="shared" si="8"/>
        <v>0.4</v>
      </c>
      <c r="D47" s="12">
        <f t="shared" si="8"/>
        <v>0.4</v>
      </c>
      <c r="E47" s="12">
        <f t="shared" si="8"/>
        <v>45</v>
      </c>
      <c r="F47" s="44">
        <f t="shared" si="8"/>
        <v>292.36</v>
      </c>
      <c r="G47" s="12">
        <f t="shared" si="8"/>
        <v>0.03</v>
      </c>
      <c r="H47" s="12">
        <f t="shared" si="8"/>
        <v>5</v>
      </c>
      <c r="I47" s="12">
        <f t="shared" si="8"/>
        <v>0</v>
      </c>
      <c r="J47" s="12">
        <f t="shared" si="8"/>
        <v>0</v>
      </c>
      <c r="K47" s="12">
        <f t="shared" si="8"/>
        <v>2.2000000000000002</v>
      </c>
      <c r="L47" s="12">
        <f t="shared" si="8"/>
        <v>0</v>
      </c>
      <c r="M47" s="12">
        <f t="shared" si="8"/>
        <v>0</v>
      </c>
      <c r="N47" s="12">
        <f t="shared" si="8"/>
        <v>1</v>
      </c>
      <c r="O47" s="8" t="str">
        <f t="shared" si="8"/>
        <v>ТК</v>
      </c>
      <c r="P47" s="8"/>
    </row>
    <row r="48" spans="1:16" ht="15" customHeight="1" x14ac:dyDescent="0.25">
      <c r="A48" s="20" t="s">
        <v>35</v>
      </c>
      <c r="B48" s="21"/>
      <c r="C48" s="22">
        <f t="shared" ref="C48:N48" si="9">SUM(C47:C47)</f>
        <v>0.4</v>
      </c>
      <c r="D48" s="22">
        <f t="shared" si="9"/>
        <v>0.4</v>
      </c>
      <c r="E48" s="22">
        <f t="shared" si="9"/>
        <v>45</v>
      </c>
      <c r="F48" s="22">
        <f t="shared" si="9"/>
        <v>292.36</v>
      </c>
      <c r="G48" s="22">
        <f t="shared" si="9"/>
        <v>0.03</v>
      </c>
      <c r="H48" s="22">
        <f t="shared" si="9"/>
        <v>5</v>
      </c>
      <c r="I48" s="22">
        <f t="shared" si="9"/>
        <v>0</v>
      </c>
      <c r="J48" s="22">
        <f t="shared" si="9"/>
        <v>0</v>
      </c>
      <c r="K48" s="22">
        <f t="shared" si="9"/>
        <v>2.2000000000000002</v>
      </c>
      <c r="L48" s="22">
        <f t="shared" si="9"/>
        <v>0</v>
      </c>
      <c r="M48" s="22">
        <f t="shared" si="9"/>
        <v>0</v>
      </c>
      <c r="N48" s="22">
        <f t="shared" si="9"/>
        <v>1</v>
      </c>
      <c r="O48" s="21"/>
      <c r="P48" s="21"/>
    </row>
    <row r="49" spans="1:16" ht="15" customHeight="1" x14ac:dyDescent="0.25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</row>
    <row r="50" spans="1:16" ht="18" customHeight="1" x14ac:dyDescent="0.25">
      <c r="A50" s="11" t="s">
        <v>66</v>
      </c>
      <c r="B50" s="5">
        <v>60</v>
      </c>
      <c r="C50" s="12">
        <v>1.4</v>
      </c>
      <c r="D50" s="12">
        <v>8.1</v>
      </c>
      <c r="E50" s="12">
        <v>7.4</v>
      </c>
      <c r="F50" s="12">
        <f t="shared" ref="F50:F55" si="10">C50*4.1+D50*9.3+E50*4.1</f>
        <v>111.41</v>
      </c>
      <c r="G50" s="12">
        <v>0.02</v>
      </c>
      <c r="H50" s="12">
        <v>9.07</v>
      </c>
      <c r="I50" s="12">
        <v>0</v>
      </c>
      <c r="J50" s="12">
        <v>0</v>
      </c>
      <c r="K50" s="12">
        <v>37.15</v>
      </c>
      <c r="L50" s="12">
        <v>10</v>
      </c>
      <c r="M50" s="12">
        <v>35</v>
      </c>
      <c r="N50" s="12">
        <v>1.3</v>
      </c>
      <c r="O50" s="8">
        <v>25</v>
      </c>
      <c r="P50" s="8">
        <v>2003</v>
      </c>
    </row>
    <row r="51" spans="1:16" ht="18" customHeight="1" x14ac:dyDescent="0.25">
      <c r="A51" s="19" t="s">
        <v>71</v>
      </c>
      <c r="B51" s="5" t="s">
        <v>85</v>
      </c>
      <c r="C51" s="12">
        <v>11.9</v>
      </c>
      <c r="D51" s="12">
        <v>12</v>
      </c>
      <c r="E51" s="12">
        <v>18.2</v>
      </c>
      <c r="F51" s="12">
        <f t="shared" si="10"/>
        <v>235.01</v>
      </c>
      <c r="G51" s="12">
        <v>0.06</v>
      </c>
      <c r="H51" s="12">
        <v>12.05</v>
      </c>
      <c r="I51" s="12">
        <v>0</v>
      </c>
      <c r="J51" s="12">
        <v>1</v>
      </c>
      <c r="K51" s="12">
        <v>355</v>
      </c>
      <c r="L51" s="12">
        <v>25</v>
      </c>
      <c r="M51" s="12">
        <v>100</v>
      </c>
      <c r="N51" s="12">
        <v>3.33</v>
      </c>
      <c r="O51" s="8">
        <v>124</v>
      </c>
      <c r="P51" s="8">
        <v>2004</v>
      </c>
    </row>
    <row r="52" spans="1:16" ht="16.5" customHeight="1" x14ac:dyDescent="0.25">
      <c r="A52" s="6" t="s">
        <v>41</v>
      </c>
      <c r="B52" s="5">
        <v>80</v>
      </c>
      <c r="C52" s="12">
        <v>15</v>
      </c>
      <c r="D52" s="12">
        <v>12.3</v>
      </c>
      <c r="E52" s="12">
        <v>9.9</v>
      </c>
      <c r="F52" s="12">
        <f t="shared" si="10"/>
        <v>216.48000000000002</v>
      </c>
      <c r="G52" s="12">
        <v>0.06</v>
      </c>
      <c r="H52" s="12">
        <v>0.02</v>
      </c>
      <c r="I52" s="12">
        <v>0</v>
      </c>
      <c r="J52" s="12">
        <v>0</v>
      </c>
      <c r="K52" s="12">
        <v>14.6</v>
      </c>
      <c r="L52" s="12">
        <v>32.5</v>
      </c>
      <c r="M52" s="12">
        <v>100</v>
      </c>
      <c r="N52" s="12">
        <v>1.19</v>
      </c>
      <c r="O52" s="8">
        <v>499</v>
      </c>
      <c r="P52" s="8">
        <v>2004</v>
      </c>
    </row>
    <row r="53" spans="1:16" ht="16.5" customHeight="1" x14ac:dyDescent="0.25">
      <c r="A53" s="6" t="s">
        <v>90</v>
      </c>
      <c r="B53" s="5">
        <v>180</v>
      </c>
      <c r="C53" s="12">
        <v>3.2</v>
      </c>
      <c r="D53" s="12">
        <v>7.9</v>
      </c>
      <c r="E53" s="12">
        <v>18.5</v>
      </c>
      <c r="F53" s="12">
        <f t="shared" si="10"/>
        <v>162.44</v>
      </c>
      <c r="G53" s="12">
        <v>0.09</v>
      </c>
      <c r="H53" s="12">
        <v>10</v>
      </c>
      <c r="I53" s="12">
        <v>0</v>
      </c>
      <c r="J53" s="12">
        <v>0</v>
      </c>
      <c r="K53" s="12">
        <v>75.64</v>
      </c>
      <c r="L53" s="12">
        <v>15</v>
      </c>
      <c r="M53" s="12">
        <v>250</v>
      </c>
      <c r="N53" s="12">
        <v>1.21</v>
      </c>
      <c r="O53" s="8">
        <v>525</v>
      </c>
      <c r="P53" s="8">
        <v>2004</v>
      </c>
    </row>
    <row r="54" spans="1:16" ht="18.75" customHeight="1" x14ac:dyDescent="0.25">
      <c r="A54" s="6" t="s">
        <v>42</v>
      </c>
      <c r="B54" s="5">
        <v>200</v>
      </c>
      <c r="C54" s="12">
        <v>0.1</v>
      </c>
      <c r="D54" s="12">
        <v>0.1</v>
      </c>
      <c r="E54" s="12">
        <v>36</v>
      </c>
      <c r="F54" s="12">
        <f t="shared" si="10"/>
        <v>148.94</v>
      </c>
      <c r="G54" s="12">
        <v>0.02</v>
      </c>
      <c r="H54" s="12">
        <v>7</v>
      </c>
      <c r="I54" s="12">
        <v>0</v>
      </c>
      <c r="J54" s="12">
        <v>0</v>
      </c>
      <c r="K54" s="12">
        <v>11.4</v>
      </c>
      <c r="L54" s="12">
        <v>0</v>
      </c>
      <c r="M54" s="12">
        <v>0</v>
      </c>
      <c r="N54" s="12">
        <v>1.2</v>
      </c>
      <c r="O54" s="8">
        <v>701</v>
      </c>
      <c r="P54" s="8">
        <v>2004</v>
      </c>
    </row>
    <row r="55" spans="1:16" ht="16.5" customHeight="1" x14ac:dyDescent="0.25">
      <c r="A55" s="6" t="s">
        <v>89</v>
      </c>
      <c r="B55" s="5">
        <v>40</v>
      </c>
      <c r="C55" s="12">
        <v>1.6</v>
      </c>
      <c r="D55" s="12">
        <v>0.4</v>
      </c>
      <c r="E55" s="12">
        <v>14.82</v>
      </c>
      <c r="F55" s="12">
        <f t="shared" si="10"/>
        <v>71.042000000000002</v>
      </c>
      <c r="G55" s="12">
        <v>0.08</v>
      </c>
      <c r="H55" s="12">
        <v>0</v>
      </c>
      <c r="I55" s="12">
        <v>0.3</v>
      </c>
      <c r="J55" s="12">
        <v>2.2999999999999998</v>
      </c>
      <c r="K55" s="12">
        <v>100</v>
      </c>
      <c r="L55" s="12">
        <v>45</v>
      </c>
      <c r="M55" s="12">
        <v>100</v>
      </c>
      <c r="N55" s="12">
        <v>0.4</v>
      </c>
      <c r="O55" s="12" t="s">
        <v>72</v>
      </c>
      <c r="P55" s="12"/>
    </row>
    <row r="56" spans="1:16" ht="16.5" customHeight="1" x14ac:dyDescent="0.25">
      <c r="A56" s="9" t="s">
        <v>35</v>
      </c>
      <c r="B56" s="5"/>
      <c r="C56" s="15">
        <f>SUM(C50:C55)</f>
        <v>33.200000000000003</v>
      </c>
      <c r="D56" s="15">
        <f t="shared" ref="D56:N56" si="11">SUM(D50:D55)</f>
        <v>40.800000000000004</v>
      </c>
      <c r="E56" s="15">
        <f t="shared" si="11"/>
        <v>104.82</v>
      </c>
      <c r="F56" s="15">
        <f t="shared" si="11"/>
        <v>945.322</v>
      </c>
      <c r="G56" s="15">
        <f t="shared" si="11"/>
        <v>0.33</v>
      </c>
      <c r="H56" s="15">
        <f t="shared" si="11"/>
        <v>38.14</v>
      </c>
      <c r="I56" s="15">
        <f t="shared" si="11"/>
        <v>0.3</v>
      </c>
      <c r="J56" s="15">
        <f t="shared" si="11"/>
        <v>3.3</v>
      </c>
      <c r="K56" s="15">
        <f t="shared" si="11"/>
        <v>593.79</v>
      </c>
      <c r="L56" s="15">
        <f t="shared" si="11"/>
        <v>127.5</v>
      </c>
      <c r="M56" s="15">
        <f t="shared" si="11"/>
        <v>585</v>
      </c>
      <c r="N56" s="15">
        <f t="shared" si="11"/>
        <v>8.6300000000000008</v>
      </c>
      <c r="O56" s="12"/>
      <c r="P56" s="12"/>
    </row>
    <row r="57" spans="1:16" ht="14.25" customHeight="1" x14ac:dyDescent="0.25">
      <c r="A57" s="194" t="s">
        <v>83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2"/>
    </row>
    <row r="58" spans="1:16" ht="14.25" customHeight="1" x14ac:dyDescent="0.25">
      <c r="A58" s="19" t="s">
        <v>44</v>
      </c>
      <c r="B58" s="14">
        <v>50</v>
      </c>
      <c r="C58" s="23">
        <v>5.5</v>
      </c>
      <c r="D58" s="23">
        <v>12</v>
      </c>
      <c r="E58" s="23">
        <v>3.8</v>
      </c>
      <c r="F58" s="23">
        <f>C58*4.1+D58*9.3+E58*4.1</f>
        <v>149.73000000000002</v>
      </c>
      <c r="G58" s="23">
        <v>0.02</v>
      </c>
      <c r="H58" s="23">
        <v>11.57</v>
      </c>
      <c r="I58" s="23">
        <v>0</v>
      </c>
      <c r="J58" s="23">
        <v>0</v>
      </c>
      <c r="K58" s="23">
        <v>0</v>
      </c>
      <c r="L58" s="23">
        <v>0</v>
      </c>
      <c r="M58" s="23">
        <v>20</v>
      </c>
      <c r="N58" s="23">
        <v>0.82</v>
      </c>
      <c r="O58" s="14">
        <v>413</v>
      </c>
      <c r="P58" s="14">
        <v>2004</v>
      </c>
    </row>
    <row r="59" spans="1:16" ht="19.5" customHeight="1" x14ac:dyDescent="0.25">
      <c r="A59" s="6" t="s">
        <v>16</v>
      </c>
      <c r="B59" s="14" t="s">
        <v>23</v>
      </c>
      <c r="C59" s="23">
        <v>6.2</v>
      </c>
      <c r="D59" s="23">
        <v>4.8</v>
      </c>
      <c r="E59" s="23">
        <v>39.6</v>
      </c>
      <c r="F59" s="23">
        <f>C59*4.1+D59*9.3+E59*4.1</f>
        <v>232.42</v>
      </c>
      <c r="G59" s="23">
        <v>0.06</v>
      </c>
      <c r="H59" s="23">
        <v>9.32</v>
      </c>
      <c r="I59" s="23">
        <v>0</v>
      </c>
      <c r="J59" s="23">
        <v>0</v>
      </c>
      <c r="K59" s="23">
        <v>0</v>
      </c>
      <c r="L59" s="23">
        <v>2</v>
      </c>
      <c r="M59" s="23">
        <v>50</v>
      </c>
      <c r="N59" s="23">
        <v>0.74</v>
      </c>
      <c r="O59" s="14">
        <v>516</v>
      </c>
      <c r="P59" s="14">
        <v>2004</v>
      </c>
    </row>
    <row r="60" spans="1:16" ht="16.5" customHeight="1" x14ac:dyDescent="0.25">
      <c r="A60" s="6" t="str">
        <f>A29</f>
        <v>Хлеб ржано-пшеничный</v>
      </c>
      <c r="B60" s="14">
        <f>B29</f>
        <v>30</v>
      </c>
      <c r="C60" s="12">
        <f>C24</f>
        <v>1.6</v>
      </c>
      <c r="D60" s="12">
        <f>D24</f>
        <v>0.4</v>
      </c>
      <c r="E60" s="12">
        <f>E24</f>
        <v>14.82</v>
      </c>
      <c r="F60" s="23">
        <f>C60*4.1+D60*9.3+E60*4.1</f>
        <v>71.042000000000002</v>
      </c>
      <c r="G60" s="12">
        <f t="shared" ref="G60:O60" si="12">G29</f>
        <v>0.04</v>
      </c>
      <c r="H60" s="12">
        <f t="shared" si="12"/>
        <v>0</v>
      </c>
      <c r="I60" s="12">
        <f t="shared" si="12"/>
        <v>0.2</v>
      </c>
      <c r="J60" s="12">
        <f t="shared" si="12"/>
        <v>1.6</v>
      </c>
      <c r="K60" s="12">
        <f t="shared" si="12"/>
        <v>50</v>
      </c>
      <c r="L60" s="12">
        <f t="shared" si="12"/>
        <v>40</v>
      </c>
      <c r="M60" s="12">
        <f t="shared" si="12"/>
        <v>50</v>
      </c>
      <c r="N60" s="12">
        <f t="shared" si="12"/>
        <v>0.3</v>
      </c>
      <c r="O60" s="12" t="str">
        <f t="shared" si="12"/>
        <v>ТК</v>
      </c>
      <c r="P60" s="14"/>
    </row>
    <row r="61" spans="1:16" ht="16.5" customHeight="1" x14ac:dyDescent="0.25">
      <c r="A61" s="6" t="e">
        <f>'дети 7-11 лет'!#REF!</f>
        <v>#REF!</v>
      </c>
      <c r="B61" s="8" t="e">
        <f>'дети 7-11 лет'!#REF!</f>
        <v>#REF!</v>
      </c>
      <c r="C61" s="7" t="e">
        <f>'дети 7-11 лет'!#REF!</f>
        <v>#REF!</v>
      </c>
      <c r="D61" s="7" t="e">
        <f>'дети 7-11 лет'!#REF!</f>
        <v>#REF!</v>
      </c>
      <c r="E61" s="7" t="e">
        <f>'дети 7-11 лет'!#REF!</f>
        <v>#REF!</v>
      </c>
      <c r="F61" s="23" t="e">
        <f>'дети 7-11 лет'!#REF!</f>
        <v>#REF!</v>
      </c>
      <c r="G61" s="7" t="e">
        <f>'дети 7-11 лет'!#REF!</f>
        <v>#REF!</v>
      </c>
      <c r="H61" s="7" t="e">
        <f>'дети 7-11 лет'!#REF!</f>
        <v>#REF!</v>
      </c>
      <c r="I61" s="7" t="e">
        <f>'дети 7-11 лет'!#REF!</f>
        <v>#REF!</v>
      </c>
      <c r="J61" s="7" t="e">
        <f>'дети 7-11 лет'!#REF!</f>
        <v>#REF!</v>
      </c>
      <c r="K61" s="7" t="e">
        <f>'дети 7-11 лет'!#REF!</f>
        <v>#REF!</v>
      </c>
      <c r="L61" s="7" t="e">
        <f>'дети 7-11 лет'!#REF!</f>
        <v>#REF!</v>
      </c>
      <c r="M61" s="7" t="e">
        <f>'дети 7-11 лет'!#REF!</f>
        <v>#REF!</v>
      </c>
      <c r="N61" s="7" t="e">
        <f>'дети 7-11 лет'!#REF!</f>
        <v>#REF!</v>
      </c>
      <c r="O61" s="8" t="e">
        <f>'дети 7-11 лет'!#REF!</f>
        <v>#REF!</v>
      </c>
      <c r="P61" s="8" t="e">
        <f>'дети 7-11 лет'!#REF!</f>
        <v>#REF!</v>
      </c>
    </row>
    <row r="62" spans="1:16" ht="16.5" customHeight="1" x14ac:dyDescent="0.25">
      <c r="A62" s="9" t="s">
        <v>35</v>
      </c>
      <c r="B62" s="7"/>
      <c r="C62" s="10" t="e">
        <f>SUM(C58:C61)</f>
        <v>#REF!</v>
      </c>
      <c r="D62" s="10" t="e">
        <f t="shared" ref="D62:N62" si="13">SUM(D58:D61)</f>
        <v>#REF!</v>
      </c>
      <c r="E62" s="10" t="e">
        <f t="shared" si="13"/>
        <v>#REF!</v>
      </c>
      <c r="F62" s="10" t="e">
        <f t="shared" si="13"/>
        <v>#REF!</v>
      </c>
      <c r="G62" s="10" t="e">
        <f t="shared" si="13"/>
        <v>#REF!</v>
      </c>
      <c r="H62" s="10" t="e">
        <f t="shared" si="13"/>
        <v>#REF!</v>
      </c>
      <c r="I62" s="10" t="e">
        <f t="shared" si="13"/>
        <v>#REF!</v>
      </c>
      <c r="J62" s="10" t="e">
        <f t="shared" si="13"/>
        <v>#REF!</v>
      </c>
      <c r="K62" s="10" t="e">
        <f t="shared" si="13"/>
        <v>#REF!</v>
      </c>
      <c r="L62" s="10" t="e">
        <f t="shared" si="13"/>
        <v>#REF!</v>
      </c>
      <c r="M62" s="10" t="e">
        <f t="shared" si="13"/>
        <v>#REF!</v>
      </c>
      <c r="N62" s="10" t="e">
        <f t="shared" si="13"/>
        <v>#REF!</v>
      </c>
      <c r="O62" s="8"/>
      <c r="P62" s="8"/>
    </row>
    <row r="63" spans="1:16" ht="16.5" customHeight="1" x14ac:dyDescent="0.25">
      <c r="A63" s="179" t="s">
        <v>105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1"/>
    </row>
    <row r="64" spans="1:16" ht="18" customHeight="1" x14ac:dyDescent="0.25">
      <c r="A64" s="11" t="s">
        <v>104</v>
      </c>
      <c r="B64" s="14">
        <v>200</v>
      </c>
      <c r="C64" s="12" t="e">
        <f>C32</f>
        <v>#REF!</v>
      </c>
      <c r="D64" s="12" t="e">
        <f>D32</f>
        <v>#REF!</v>
      </c>
      <c r="E64" s="12" t="e">
        <f>E32</f>
        <v>#REF!</v>
      </c>
      <c r="F64" s="12" t="e">
        <f>C64*4.1+D64*9.3+E64*4.1</f>
        <v>#REF!</v>
      </c>
      <c r="G64" s="12">
        <v>0.1</v>
      </c>
      <c r="H64" s="12">
        <v>5</v>
      </c>
      <c r="I64" s="12">
        <v>0</v>
      </c>
      <c r="J64" s="12">
        <v>0.8</v>
      </c>
      <c r="K64" s="12">
        <v>440</v>
      </c>
      <c r="L64" s="12">
        <v>45</v>
      </c>
      <c r="M64" s="12">
        <v>320</v>
      </c>
      <c r="N64" s="12">
        <v>0.15</v>
      </c>
      <c r="O64" s="12" t="s">
        <v>79</v>
      </c>
      <c r="P64" s="16"/>
    </row>
    <row r="65" spans="1:16" ht="18" customHeight="1" x14ac:dyDescent="0.25">
      <c r="A65" s="11" t="e">
        <f>'дети 7-11 лет'!#REF!</f>
        <v>#REF!</v>
      </c>
      <c r="B65" s="14">
        <v>50</v>
      </c>
      <c r="C65" s="12">
        <v>0.4</v>
      </c>
      <c r="D65" s="12">
        <v>0.4</v>
      </c>
      <c r="E65" s="12">
        <v>70</v>
      </c>
      <c r="F65" s="12">
        <v>292.36</v>
      </c>
      <c r="G65" s="12">
        <v>0.05</v>
      </c>
      <c r="H65" s="12">
        <v>0</v>
      </c>
      <c r="I65" s="12">
        <v>0.09</v>
      </c>
      <c r="J65" s="12" t="e">
        <f>'дети 7-11 лет'!#REF!</f>
        <v>#REF!</v>
      </c>
      <c r="K65" s="12" t="e">
        <f>'дети 7-11 лет'!#REF!</f>
        <v>#REF!</v>
      </c>
      <c r="L65" s="12" t="e">
        <f>'дети 7-11 лет'!#REF!</f>
        <v>#REF!</v>
      </c>
      <c r="M65" s="12" t="e">
        <f>'дети 7-11 лет'!#REF!</f>
        <v>#REF!</v>
      </c>
      <c r="N65" s="12" t="e">
        <f>'дети 7-11 лет'!#REF!</f>
        <v>#REF!</v>
      </c>
      <c r="O65" s="12" t="e">
        <f>'дети 7-11 лет'!#REF!</f>
        <v>#REF!</v>
      </c>
      <c r="P65" s="16"/>
    </row>
    <row r="66" spans="1:16" ht="18" customHeight="1" x14ac:dyDescent="0.25">
      <c r="A66" s="13" t="s">
        <v>35</v>
      </c>
      <c r="B66" s="14"/>
      <c r="C66" s="15" t="e">
        <f>SUM(C64)</f>
        <v>#REF!</v>
      </c>
      <c r="D66" s="15" t="e">
        <f t="shared" ref="D66:N66" si="14">SUM(D64)</f>
        <v>#REF!</v>
      </c>
      <c r="E66" s="15" t="e">
        <f t="shared" si="14"/>
        <v>#REF!</v>
      </c>
      <c r="F66" s="15" t="e">
        <f t="shared" si="14"/>
        <v>#REF!</v>
      </c>
      <c r="G66" s="15">
        <f t="shared" si="14"/>
        <v>0.1</v>
      </c>
      <c r="H66" s="15">
        <f t="shared" si="14"/>
        <v>5</v>
      </c>
      <c r="I66" s="15">
        <f t="shared" si="14"/>
        <v>0</v>
      </c>
      <c r="J66" s="15">
        <f t="shared" si="14"/>
        <v>0.8</v>
      </c>
      <c r="K66" s="15">
        <f t="shared" si="14"/>
        <v>440</v>
      </c>
      <c r="L66" s="15">
        <f t="shared" si="14"/>
        <v>45</v>
      </c>
      <c r="M66" s="15">
        <f t="shared" si="14"/>
        <v>320</v>
      </c>
      <c r="N66" s="15">
        <f t="shared" si="14"/>
        <v>0.15</v>
      </c>
      <c r="O66" s="15"/>
      <c r="P66" s="15"/>
    </row>
    <row r="67" spans="1:16" ht="18" customHeight="1" x14ac:dyDescent="0.25">
      <c r="A67" s="13" t="s">
        <v>38</v>
      </c>
      <c r="B67" s="14"/>
      <c r="C67" s="15" t="e">
        <f t="shared" ref="C67:N67" si="15">SUM(C45+C48+C56+C62+C66)</f>
        <v>#REF!</v>
      </c>
      <c r="D67" s="15" t="e">
        <f t="shared" si="15"/>
        <v>#REF!</v>
      </c>
      <c r="E67" s="15" t="e">
        <f t="shared" si="15"/>
        <v>#REF!</v>
      </c>
      <c r="F67" s="15" t="e">
        <f t="shared" si="15"/>
        <v>#REF!</v>
      </c>
      <c r="G67" s="15" t="e">
        <f t="shared" si="15"/>
        <v>#REF!</v>
      </c>
      <c r="H67" s="15" t="e">
        <f t="shared" si="15"/>
        <v>#REF!</v>
      </c>
      <c r="I67" s="15" t="e">
        <f t="shared" si="15"/>
        <v>#REF!</v>
      </c>
      <c r="J67" s="15" t="e">
        <f t="shared" si="15"/>
        <v>#REF!</v>
      </c>
      <c r="K67" s="15" t="e">
        <f t="shared" si="15"/>
        <v>#REF!</v>
      </c>
      <c r="L67" s="15" t="e">
        <f t="shared" si="15"/>
        <v>#REF!</v>
      </c>
      <c r="M67" s="15" t="e">
        <f t="shared" si="15"/>
        <v>#REF!</v>
      </c>
      <c r="N67" s="15" t="e">
        <f t="shared" si="15"/>
        <v>#REF!</v>
      </c>
      <c r="O67" s="15"/>
      <c r="P67" s="15"/>
    </row>
    <row r="68" spans="1:16" ht="16.5" customHeight="1" x14ac:dyDescent="0.25">
      <c r="A68" s="182" t="s">
        <v>43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</row>
    <row r="69" spans="1:16" ht="2.25" hidden="1" customHeight="1" x14ac:dyDescent="0.25">
      <c r="A69" s="17"/>
      <c r="B69" s="183"/>
      <c r="C69" s="183"/>
      <c r="D69" s="183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22.5" customHeight="1" x14ac:dyDescent="0.25">
      <c r="A70" s="184" t="s">
        <v>24</v>
      </c>
      <c r="B70" s="184" t="s">
        <v>25</v>
      </c>
      <c r="C70" s="184" t="s">
        <v>0</v>
      </c>
      <c r="D70" s="184"/>
      <c r="E70" s="184"/>
      <c r="F70" s="187" t="s">
        <v>33</v>
      </c>
      <c r="G70" s="184" t="s">
        <v>4</v>
      </c>
      <c r="H70" s="184"/>
      <c r="I70" s="184"/>
      <c r="J70" s="184"/>
      <c r="K70" s="189" t="s">
        <v>5</v>
      </c>
      <c r="L70" s="190"/>
      <c r="M70" s="190"/>
      <c r="N70" s="191"/>
      <c r="O70" s="192" t="s">
        <v>31</v>
      </c>
      <c r="P70" s="192" t="s">
        <v>32</v>
      </c>
    </row>
    <row r="71" spans="1:16" ht="22.5" customHeight="1" x14ac:dyDescent="0.25">
      <c r="A71" s="184"/>
      <c r="B71" s="184"/>
      <c r="C71" s="5" t="s">
        <v>27</v>
      </c>
      <c r="D71" s="5" t="s">
        <v>28</v>
      </c>
      <c r="E71" s="5" t="s">
        <v>29</v>
      </c>
      <c r="F71" s="188"/>
      <c r="G71" s="5" t="s">
        <v>30</v>
      </c>
      <c r="H71" s="5" t="s">
        <v>1</v>
      </c>
      <c r="I71" s="5" t="s">
        <v>2</v>
      </c>
      <c r="J71" s="5" t="s">
        <v>3</v>
      </c>
      <c r="K71" s="5" t="s">
        <v>6</v>
      </c>
      <c r="L71" s="5" t="s">
        <v>8</v>
      </c>
      <c r="M71" s="5" t="s">
        <v>7</v>
      </c>
      <c r="N71" s="5" t="s">
        <v>9</v>
      </c>
      <c r="O71" s="193"/>
      <c r="P71" s="193"/>
    </row>
    <row r="72" spans="1:16" ht="15" customHeight="1" x14ac:dyDescent="0.25">
      <c r="A72" s="5">
        <v>1</v>
      </c>
      <c r="B72" s="5">
        <v>2</v>
      </c>
      <c r="C72" s="5">
        <v>3</v>
      </c>
      <c r="D72" s="5">
        <v>4</v>
      </c>
      <c r="E72" s="5">
        <v>5</v>
      </c>
      <c r="F72" s="5">
        <v>6</v>
      </c>
      <c r="G72" s="5">
        <v>7</v>
      </c>
      <c r="H72" s="5">
        <v>8</v>
      </c>
      <c r="I72" s="5">
        <v>9</v>
      </c>
      <c r="J72" s="5">
        <v>10</v>
      </c>
      <c r="K72" s="5">
        <v>11</v>
      </c>
      <c r="L72" s="5">
        <v>12</v>
      </c>
      <c r="M72" s="5">
        <v>13</v>
      </c>
      <c r="N72" s="5">
        <v>14</v>
      </c>
      <c r="O72" s="5">
        <v>15</v>
      </c>
      <c r="P72" s="5">
        <v>16</v>
      </c>
    </row>
    <row r="73" spans="1:16" ht="14.25" customHeight="1" x14ac:dyDescent="0.25">
      <c r="A73" s="167" t="s">
        <v>10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</row>
    <row r="74" spans="1:16" ht="15.75" customHeight="1" x14ac:dyDescent="0.25">
      <c r="A74" s="186" t="str">
        <f>'дети 7-11 лет'!A64</f>
        <v>Запеканка из творога со сгущенным молоком  (120/30)</v>
      </c>
      <c r="B74" s="184">
        <f>'дети 7-11 лет'!B64</f>
        <v>150</v>
      </c>
      <c r="C74" s="168">
        <f>'дети 7-11 лет'!C64</f>
        <v>18</v>
      </c>
      <c r="D74" s="168">
        <f>'дети 7-11 лет'!D64</f>
        <v>12.8</v>
      </c>
      <c r="E74" s="168">
        <f>'дети 7-11 лет'!E64</f>
        <v>22.45</v>
      </c>
      <c r="F74" s="168">
        <f>'дети 7-11 лет'!F64</f>
        <v>284.88</v>
      </c>
      <c r="G74" s="168">
        <f>'дети 7-11 лет'!G64</f>
        <v>0.05</v>
      </c>
      <c r="H74" s="168">
        <f>'дети 7-11 лет'!H64</f>
        <v>0.36</v>
      </c>
      <c r="I74" s="168">
        <f>'дети 7-11 лет'!I64</f>
        <v>0.12</v>
      </c>
      <c r="J74" s="168">
        <f>'дети 7-11 лет'!J64</f>
        <v>0.42</v>
      </c>
      <c r="K74" s="168">
        <f>'дети 7-11 лет'!K64</f>
        <v>335.36</v>
      </c>
      <c r="L74" s="168">
        <f>'дети 7-11 лет'!L64</f>
        <v>21.37</v>
      </c>
      <c r="M74" s="168">
        <f>'дети 7-11 лет'!M64</f>
        <v>190.4</v>
      </c>
      <c r="N74" s="169">
        <f>'дети 7-11 лет'!N64</f>
        <v>0.6</v>
      </c>
      <c r="O74" s="171">
        <f>'дети 7-11 лет'!O64</f>
        <v>366</v>
      </c>
      <c r="P74" s="171">
        <f>'дети 7-11 лет'!P64</f>
        <v>2004</v>
      </c>
    </row>
    <row r="75" spans="1:16" ht="6.75" hidden="1" customHeight="1" x14ac:dyDescent="0.25">
      <c r="A75" s="186"/>
      <c r="B75" s="184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70"/>
      <c r="O75" s="172"/>
      <c r="P75" s="172"/>
    </row>
    <row r="76" spans="1:16" ht="17.25" customHeight="1" x14ac:dyDescent="0.25">
      <c r="A76" s="6" t="e">
        <f>'дети 7-11 лет'!#REF!</f>
        <v>#REF!</v>
      </c>
      <c r="B76" s="24" t="e">
        <f>'дети 7-11 лет'!#REF!</f>
        <v>#REF!</v>
      </c>
      <c r="C76" s="7" t="e">
        <f>'дети 7-11 лет'!#REF!</f>
        <v>#REF!</v>
      </c>
      <c r="D76" s="7" t="e">
        <f>'дети 7-11 лет'!#REF!</f>
        <v>#REF!</v>
      </c>
      <c r="E76" s="7" t="e">
        <f>'дети 7-11 лет'!#REF!</f>
        <v>#REF!</v>
      </c>
      <c r="F76" s="7" t="e">
        <f>'дети 7-11 лет'!#REF!</f>
        <v>#REF!</v>
      </c>
      <c r="G76" s="7" t="e">
        <f>'дети 7-11 лет'!#REF!</f>
        <v>#REF!</v>
      </c>
      <c r="H76" s="7" t="e">
        <f>'дети 7-11 лет'!#REF!</f>
        <v>#REF!</v>
      </c>
      <c r="I76" s="7" t="e">
        <f>'дети 7-11 лет'!#REF!</f>
        <v>#REF!</v>
      </c>
      <c r="J76" s="7" t="e">
        <f>'дети 7-11 лет'!#REF!</f>
        <v>#REF!</v>
      </c>
      <c r="K76" s="7" t="e">
        <f>'дети 7-11 лет'!#REF!</f>
        <v>#REF!</v>
      </c>
      <c r="L76" s="7" t="e">
        <f>'дети 7-11 лет'!#REF!</f>
        <v>#REF!</v>
      </c>
      <c r="M76" s="7" t="e">
        <f>'дети 7-11 лет'!#REF!</f>
        <v>#REF!</v>
      </c>
      <c r="N76" s="7" t="e">
        <f>'дети 7-11 лет'!#REF!</f>
        <v>#REF!</v>
      </c>
      <c r="O76" s="8" t="e">
        <f>'дети 7-11 лет'!#REF!</f>
        <v>#REF!</v>
      </c>
      <c r="P76" s="8" t="e">
        <f>'дети 7-11 лет'!#REF!</f>
        <v>#REF!</v>
      </c>
    </row>
    <row r="77" spans="1:16" ht="17.25" customHeight="1" x14ac:dyDescent="0.25">
      <c r="A77" s="47" t="e">
        <f>'дети 7-11 лет'!#REF!</f>
        <v>#REF!</v>
      </c>
      <c r="B77" s="8" t="e">
        <f>'дети 7-11 лет'!#REF!</f>
        <v>#REF!</v>
      </c>
      <c r="C77" s="45" t="e">
        <f>'дети 7-11 лет'!#REF!</f>
        <v>#REF!</v>
      </c>
      <c r="D77" s="45" t="e">
        <f>'дети 7-11 лет'!#REF!</f>
        <v>#REF!</v>
      </c>
      <c r="E77" s="45" t="e">
        <f>'дети 7-11 лет'!#REF!</f>
        <v>#REF!</v>
      </c>
      <c r="F77" s="45" t="e">
        <f>'дети 7-11 лет'!#REF!</f>
        <v>#REF!</v>
      </c>
      <c r="G77" s="45" t="e">
        <f>'дети 7-11 лет'!#REF!</f>
        <v>#REF!</v>
      </c>
      <c r="H77" s="45" t="e">
        <f>'дети 7-11 лет'!#REF!</f>
        <v>#REF!</v>
      </c>
      <c r="I77" s="45" t="e">
        <f>'дети 7-11 лет'!#REF!</f>
        <v>#REF!</v>
      </c>
      <c r="J77" s="45" t="e">
        <f>'дети 7-11 лет'!#REF!</f>
        <v>#REF!</v>
      </c>
      <c r="K77" s="45" t="e">
        <f>'дети 7-11 лет'!#REF!</f>
        <v>#REF!</v>
      </c>
      <c r="L77" s="45" t="e">
        <f>'дети 7-11 лет'!#REF!</f>
        <v>#REF!</v>
      </c>
      <c r="M77" s="45" t="e">
        <f>'дети 7-11 лет'!#REF!</f>
        <v>#REF!</v>
      </c>
      <c r="N77" s="45" t="e">
        <f>'дети 7-11 лет'!#REF!</f>
        <v>#REF!</v>
      </c>
      <c r="O77" s="8" t="e">
        <f>'дети 7-11 лет'!#REF!</f>
        <v>#REF!</v>
      </c>
      <c r="P77" s="8"/>
    </row>
    <row r="78" spans="1:16" ht="17.25" customHeight="1" x14ac:dyDescent="0.25">
      <c r="A78" s="6" t="str">
        <f>'дети 7-11 лет'!A66</f>
        <v xml:space="preserve">Чай с сахаром </v>
      </c>
      <c r="B78" s="8">
        <f>'дети 7-11 лет'!B66</f>
        <v>200</v>
      </c>
      <c r="C78" s="7">
        <f>'дети 7-11 лет'!C66</f>
        <v>0.1</v>
      </c>
      <c r="D78" s="7">
        <f>'дети 7-11 лет'!D66</f>
        <v>0</v>
      </c>
      <c r="E78" s="7">
        <f>'дети 7-11 лет'!E66</f>
        <v>15</v>
      </c>
      <c r="F78" s="44">
        <f>'дети 7-11 лет'!F66</f>
        <v>65</v>
      </c>
      <c r="G78" s="7">
        <f>'дети 7-11 лет'!G66</f>
        <v>0</v>
      </c>
      <c r="H78" s="7">
        <f>'дети 7-11 лет'!H66</f>
        <v>0.02</v>
      </c>
      <c r="I78" s="7">
        <f>'дети 7-11 лет'!I66</f>
        <v>0</v>
      </c>
      <c r="J78" s="7">
        <f>'дети 7-11 лет'!J66</f>
        <v>0</v>
      </c>
      <c r="K78" s="7">
        <f>'дети 7-11 лет'!K66</f>
        <v>11</v>
      </c>
      <c r="L78" s="7">
        <f>'дети 7-11 лет'!L66</f>
        <v>1.3</v>
      </c>
      <c r="M78" s="7">
        <f>'дети 7-11 лет'!M66</f>
        <v>3</v>
      </c>
      <c r="N78" s="7">
        <f>'дети 7-11 лет'!N66</f>
        <v>0.3</v>
      </c>
      <c r="O78" s="8">
        <f>'дети 7-11 лет'!O66</f>
        <v>685</v>
      </c>
      <c r="P78" s="8"/>
    </row>
    <row r="79" spans="1:16" ht="17.25" customHeight="1" x14ac:dyDescent="0.25">
      <c r="A79" s="9" t="s">
        <v>35</v>
      </c>
      <c r="B79" s="5"/>
      <c r="C79" s="10" t="e">
        <f>SUM(C74:C78)</f>
        <v>#REF!</v>
      </c>
      <c r="D79" s="10" t="e">
        <f t="shared" ref="D79:N79" si="16">SUM(D74:D78)</f>
        <v>#REF!</v>
      </c>
      <c r="E79" s="10" t="e">
        <f t="shared" si="16"/>
        <v>#REF!</v>
      </c>
      <c r="F79" s="10" t="e">
        <f t="shared" si="16"/>
        <v>#REF!</v>
      </c>
      <c r="G79" s="10" t="e">
        <f t="shared" si="16"/>
        <v>#REF!</v>
      </c>
      <c r="H79" s="10" t="e">
        <f t="shared" si="16"/>
        <v>#REF!</v>
      </c>
      <c r="I79" s="10" t="e">
        <f t="shared" si="16"/>
        <v>#REF!</v>
      </c>
      <c r="J79" s="10" t="e">
        <f t="shared" si="16"/>
        <v>#REF!</v>
      </c>
      <c r="K79" s="10" t="e">
        <f t="shared" si="16"/>
        <v>#REF!</v>
      </c>
      <c r="L79" s="10" t="e">
        <f t="shared" si="16"/>
        <v>#REF!</v>
      </c>
      <c r="M79" s="10" t="e">
        <f t="shared" si="16"/>
        <v>#REF!</v>
      </c>
      <c r="N79" s="10" t="e">
        <f t="shared" si="16"/>
        <v>#REF!</v>
      </c>
      <c r="O79" s="7"/>
      <c r="P79" s="7"/>
    </row>
    <row r="80" spans="1:16" ht="14.25" customHeight="1" x14ac:dyDescent="0.25">
      <c r="A80" s="194" t="s">
        <v>81</v>
      </c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2"/>
    </row>
    <row r="81" spans="1:16" ht="16.5" customHeight="1" x14ac:dyDescent="0.25">
      <c r="A81" s="19" t="str">
        <f t="shared" ref="A81:O81" si="17">A47</f>
        <v>Фрукт свежий (мандарин, яблоко, груша)</v>
      </c>
      <c r="B81" s="14">
        <f t="shared" si="17"/>
        <v>100</v>
      </c>
      <c r="C81" s="12">
        <f t="shared" si="17"/>
        <v>0.4</v>
      </c>
      <c r="D81" s="12">
        <f t="shared" si="17"/>
        <v>0.4</v>
      </c>
      <c r="E81" s="12">
        <f t="shared" si="17"/>
        <v>45</v>
      </c>
      <c r="F81" s="44">
        <f t="shared" si="17"/>
        <v>292.36</v>
      </c>
      <c r="G81" s="12">
        <f t="shared" si="17"/>
        <v>0.03</v>
      </c>
      <c r="H81" s="12">
        <f t="shared" si="17"/>
        <v>5</v>
      </c>
      <c r="I81" s="12">
        <f t="shared" si="17"/>
        <v>0</v>
      </c>
      <c r="J81" s="12">
        <f t="shared" si="17"/>
        <v>0</v>
      </c>
      <c r="K81" s="12">
        <f t="shared" si="17"/>
        <v>2.2000000000000002</v>
      </c>
      <c r="L81" s="12">
        <f t="shared" si="17"/>
        <v>0</v>
      </c>
      <c r="M81" s="12">
        <f t="shared" si="17"/>
        <v>0</v>
      </c>
      <c r="N81" s="12">
        <f t="shared" si="17"/>
        <v>1</v>
      </c>
      <c r="O81" s="8" t="str">
        <f t="shared" si="17"/>
        <v>ТК</v>
      </c>
      <c r="P81" s="8"/>
    </row>
    <row r="82" spans="1:16" ht="16.5" customHeight="1" x14ac:dyDescent="0.25">
      <c r="A82" s="9" t="s">
        <v>35</v>
      </c>
      <c r="B82" s="5"/>
      <c r="C82" s="10">
        <f t="shared" ref="C82:N82" si="18">SUM(C81:C81)</f>
        <v>0.4</v>
      </c>
      <c r="D82" s="10">
        <f t="shared" si="18"/>
        <v>0.4</v>
      </c>
      <c r="E82" s="10">
        <f t="shared" si="18"/>
        <v>45</v>
      </c>
      <c r="F82" s="10">
        <f t="shared" si="18"/>
        <v>292.36</v>
      </c>
      <c r="G82" s="10">
        <f t="shared" si="18"/>
        <v>0.03</v>
      </c>
      <c r="H82" s="10">
        <f t="shared" si="18"/>
        <v>5</v>
      </c>
      <c r="I82" s="10">
        <f t="shared" si="18"/>
        <v>0</v>
      </c>
      <c r="J82" s="10">
        <f t="shared" si="18"/>
        <v>0</v>
      </c>
      <c r="K82" s="10">
        <f t="shared" si="18"/>
        <v>2.2000000000000002</v>
      </c>
      <c r="L82" s="10">
        <f t="shared" si="18"/>
        <v>0</v>
      </c>
      <c r="M82" s="10">
        <f t="shared" si="18"/>
        <v>0</v>
      </c>
      <c r="N82" s="10">
        <f t="shared" si="18"/>
        <v>1</v>
      </c>
      <c r="O82" s="7"/>
      <c r="P82" s="7"/>
    </row>
    <row r="83" spans="1:16" ht="14.25" customHeight="1" x14ac:dyDescent="0.25">
      <c r="A83" s="167" t="s">
        <v>11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</row>
    <row r="84" spans="1:16" ht="18" customHeight="1" x14ac:dyDescent="0.25">
      <c r="A84" s="6" t="s">
        <v>91</v>
      </c>
      <c r="B84" s="5">
        <v>20</v>
      </c>
      <c r="C84" s="12">
        <v>0.2</v>
      </c>
      <c r="D84" s="12">
        <v>0</v>
      </c>
      <c r="E84" s="12">
        <v>0.5</v>
      </c>
      <c r="F84" s="12">
        <f t="shared" ref="F84:F89" si="19">C84*4.1+D84*9.3+E84*4.1</f>
        <v>2.8699999999999997</v>
      </c>
      <c r="G84" s="12">
        <v>0.01</v>
      </c>
      <c r="H84" s="12">
        <v>3.65</v>
      </c>
      <c r="I84" s="12">
        <v>0</v>
      </c>
      <c r="J84" s="12">
        <v>0</v>
      </c>
      <c r="K84" s="12">
        <v>30</v>
      </c>
      <c r="L84" s="12">
        <v>0</v>
      </c>
      <c r="M84" s="12">
        <v>20</v>
      </c>
      <c r="N84" s="12">
        <v>1.1100000000000001</v>
      </c>
      <c r="O84" s="12" t="s">
        <v>72</v>
      </c>
      <c r="P84" s="8"/>
    </row>
    <row r="85" spans="1:16" ht="18.75" customHeight="1" x14ac:dyDescent="0.25">
      <c r="A85" s="19" t="s">
        <v>45</v>
      </c>
      <c r="B85" s="5" t="s">
        <v>78</v>
      </c>
      <c r="C85" s="12">
        <v>10.199999999999999</v>
      </c>
      <c r="D85" s="12">
        <v>8.1999999999999993</v>
      </c>
      <c r="E85" s="12">
        <v>23.5</v>
      </c>
      <c r="F85" s="12">
        <f t="shared" si="19"/>
        <v>214.43</v>
      </c>
      <c r="G85" s="12">
        <v>0.05</v>
      </c>
      <c r="H85" s="12">
        <v>12</v>
      </c>
      <c r="I85" s="12">
        <v>0</v>
      </c>
      <c r="J85" s="12">
        <v>0</v>
      </c>
      <c r="K85" s="12">
        <v>59.88</v>
      </c>
      <c r="L85" s="12">
        <v>25</v>
      </c>
      <c r="M85" s="12">
        <v>150</v>
      </c>
      <c r="N85" s="12">
        <v>1.03</v>
      </c>
      <c r="O85" s="8">
        <v>132</v>
      </c>
      <c r="P85" s="8">
        <v>2004</v>
      </c>
    </row>
    <row r="86" spans="1:16" ht="17.25" customHeight="1" x14ac:dyDescent="0.25">
      <c r="A86" s="6" t="s">
        <v>46</v>
      </c>
      <c r="B86" s="5">
        <v>80</v>
      </c>
      <c r="C86" s="12">
        <v>9.1999999999999993</v>
      </c>
      <c r="D86" s="12">
        <v>6.8</v>
      </c>
      <c r="E86" s="12">
        <v>9.1</v>
      </c>
      <c r="F86" s="12">
        <f t="shared" si="19"/>
        <v>138.26999999999998</v>
      </c>
      <c r="G86" s="12">
        <v>0.1</v>
      </c>
      <c r="H86" s="12">
        <v>0.23</v>
      </c>
      <c r="I86" s="12">
        <v>0</v>
      </c>
      <c r="J86" s="12">
        <v>0</v>
      </c>
      <c r="K86" s="12">
        <v>29.8</v>
      </c>
      <c r="L86" s="12">
        <v>20</v>
      </c>
      <c r="M86" s="12">
        <v>350</v>
      </c>
      <c r="N86" s="12">
        <v>0.85</v>
      </c>
      <c r="O86" s="8">
        <v>388</v>
      </c>
      <c r="P86" s="8">
        <v>2004</v>
      </c>
    </row>
    <row r="87" spans="1:16" ht="17.25" customHeight="1" x14ac:dyDescent="0.25">
      <c r="A87" s="6" t="s">
        <v>20</v>
      </c>
      <c r="B87" s="5" t="s">
        <v>23</v>
      </c>
      <c r="C87" s="12">
        <v>3.1</v>
      </c>
      <c r="D87" s="12">
        <v>9.3000000000000007</v>
      </c>
      <c r="E87" s="12">
        <v>14.8</v>
      </c>
      <c r="F87" s="12">
        <f t="shared" si="19"/>
        <v>159.88</v>
      </c>
      <c r="G87" s="12">
        <v>0.11</v>
      </c>
      <c r="H87" s="12">
        <v>5.19</v>
      </c>
      <c r="I87" s="12">
        <v>0</v>
      </c>
      <c r="J87" s="12">
        <v>0</v>
      </c>
      <c r="K87" s="12">
        <v>36.5</v>
      </c>
      <c r="L87" s="12">
        <v>5</v>
      </c>
      <c r="M87" s="12">
        <v>100</v>
      </c>
      <c r="N87" s="12">
        <v>1.07</v>
      </c>
      <c r="O87" s="8">
        <v>520</v>
      </c>
      <c r="P87" s="8">
        <v>2004</v>
      </c>
    </row>
    <row r="88" spans="1:16" ht="19.5" customHeight="1" x14ac:dyDescent="0.25">
      <c r="A88" s="25" t="s">
        <v>74</v>
      </c>
      <c r="B88" s="5">
        <v>200</v>
      </c>
      <c r="C88" s="12">
        <v>0.1</v>
      </c>
      <c r="D88" s="12">
        <v>0</v>
      </c>
      <c r="E88" s="12">
        <v>30.9</v>
      </c>
      <c r="F88" s="12">
        <f t="shared" si="19"/>
        <v>127.09999999999998</v>
      </c>
      <c r="G88" s="12">
        <v>0</v>
      </c>
      <c r="H88" s="12">
        <v>10</v>
      </c>
      <c r="I88" s="12">
        <v>0</v>
      </c>
      <c r="J88" s="12">
        <v>0</v>
      </c>
      <c r="K88" s="12">
        <v>0.48</v>
      </c>
      <c r="L88" s="12">
        <v>0</v>
      </c>
      <c r="M88" s="12">
        <v>0</v>
      </c>
      <c r="N88" s="12">
        <v>0.06</v>
      </c>
      <c r="O88" s="8">
        <v>648</v>
      </c>
      <c r="P88" s="8">
        <v>2004</v>
      </c>
    </row>
    <row r="89" spans="1:16" ht="16.5" customHeight="1" x14ac:dyDescent="0.25">
      <c r="A89" s="6" t="s">
        <v>92</v>
      </c>
      <c r="B89" s="5">
        <v>40</v>
      </c>
      <c r="C89" s="12">
        <v>2.6</v>
      </c>
      <c r="D89" s="12">
        <v>0.4</v>
      </c>
      <c r="E89" s="12">
        <v>18.7</v>
      </c>
      <c r="F89" s="12">
        <f t="shared" si="19"/>
        <v>91.049999999999983</v>
      </c>
      <c r="G89" s="12">
        <v>0.08</v>
      </c>
      <c r="H89" s="12">
        <v>0</v>
      </c>
      <c r="I89" s="12">
        <v>0.4</v>
      </c>
      <c r="J89" s="12">
        <v>2.4</v>
      </c>
      <c r="K89" s="12">
        <v>100</v>
      </c>
      <c r="L89" s="12">
        <v>20</v>
      </c>
      <c r="M89" s="12">
        <v>100</v>
      </c>
      <c r="N89" s="12">
        <v>0.8</v>
      </c>
      <c r="O89" s="12" t="s">
        <v>72</v>
      </c>
      <c r="P89" s="12"/>
    </row>
    <row r="90" spans="1:16" ht="17.25" customHeight="1" x14ac:dyDescent="0.25">
      <c r="A90" s="13" t="s">
        <v>35</v>
      </c>
      <c r="B90" s="14"/>
      <c r="C90" s="15">
        <f>SUM(C84:C89)</f>
        <v>25.400000000000002</v>
      </c>
      <c r="D90" s="15">
        <f t="shared" ref="D90:N90" si="20">SUM(D84:D89)</f>
        <v>24.7</v>
      </c>
      <c r="E90" s="15">
        <f t="shared" si="20"/>
        <v>97.500000000000014</v>
      </c>
      <c r="F90" s="15">
        <f t="shared" si="20"/>
        <v>733.6</v>
      </c>
      <c r="G90" s="15">
        <f t="shared" si="20"/>
        <v>0.35000000000000003</v>
      </c>
      <c r="H90" s="15">
        <f t="shared" si="20"/>
        <v>31.07</v>
      </c>
      <c r="I90" s="15">
        <f t="shared" si="20"/>
        <v>0.4</v>
      </c>
      <c r="J90" s="15">
        <f t="shared" si="20"/>
        <v>2.4</v>
      </c>
      <c r="K90" s="15">
        <f t="shared" si="20"/>
        <v>256.65999999999997</v>
      </c>
      <c r="L90" s="15">
        <f t="shared" si="20"/>
        <v>70</v>
      </c>
      <c r="M90" s="15">
        <f t="shared" si="20"/>
        <v>720</v>
      </c>
      <c r="N90" s="15">
        <f t="shared" si="20"/>
        <v>4.92</v>
      </c>
      <c r="O90" s="15"/>
      <c r="P90" s="15"/>
    </row>
    <row r="91" spans="1:16" ht="14.25" customHeight="1" x14ac:dyDescent="0.25">
      <c r="A91" s="179" t="s">
        <v>83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1"/>
    </row>
    <row r="92" spans="1:16" ht="16.5" customHeight="1" x14ac:dyDescent="0.25">
      <c r="A92" s="11" t="s">
        <v>93</v>
      </c>
      <c r="B92" s="14">
        <v>200</v>
      </c>
      <c r="C92" s="12">
        <v>15</v>
      </c>
      <c r="D92" s="12">
        <v>20.7</v>
      </c>
      <c r="E92" s="12">
        <v>18.399999999999999</v>
      </c>
      <c r="F92" s="12">
        <f>C92*4.1+D92*9.3+E92*4.1</f>
        <v>329.45</v>
      </c>
      <c r="G92" s="12">
        <v>0.18</v>
      </c>
      <c r="H92" s="12">
        <v>0</v>
      </c>
      <c r="I92" s="12">
        <v>0</v>
      </c>
      <c r="J92" s="12">
        <v>0</v>
      </c>
      <c r="K92" s="12">
        <v>26.95</v>
      </c>
      <c r="L92" s="12">
        <v>15</v>
      </c>
      <c r="M92" s="12">
        <v>350</v>
      </c>
      <c r="N92" s="12">
        <v>3.58</v>
      </c>
      <c r="O92" s="8">
        <v>112</v>
      </c>
      <c r="P92" s="8">
        <v>1996</v>
      </c>
    </row>
    <row r="93" spans="1:16" ht="17.25" customHeight="1" x14ac:dyDescent="0.25">
      <c r="A93" s="11" t="s">
        <v>17</v>
      </c>
      <c r="B93" s="14" t="s">
        <v>77</v>
      </c>
      <c r="C93" s="12">
        <v>0</v>
      </c>
      <c r="D93" s="12">
        <v>0</v>
      </c>
      <c r="E93" s="12">
        <v>15</v>
      </c>
      <c r="F93" s="12">
        <f>C93*4.1+D93*9.3+E93*4.1</f>
        <v>61.499999999999993</v>
      </c>
      <c r="G93" s="12">
        <v>0</v>
      </c>
      <c r="H93" s="12">
        <v>6.06</v>
      </c>
      <c r="I93" s="12">
        <v>0</v>
      </c>
      <c r="J93" s="12">
        <v>0</v>
      </c>
      <c r="K93" s="12">
        <v>15.16</v>
      </c>
      <c r="L93" s="12">
        <v>0</v>
      </c>
      <c r="M93" s="12">
        <v>0</v>
      </c>
      <c r="N93" s="12">
        <v>0.57999999999999996</v>
      </c>
      <c r="O93" s="8">
        <v>686</v>
      </c>
      <c r="P93" s="14">
        <v>2004</v>
      </c>
    </row>
    <row r="94" spans="1:16" ht="17.25" customHeight="1" x14ac:dyDescent="0.25">
      <c r="A94" s="11" t="str">
        <f>A60</f>
        <v>Хлеб ржано-пшеничный</v>
      </c>
      <c r="B94" s="8">
        <f>B60</f>
        <v>30</v>
      </c>
      <c r="C94" s="7">
        <f>C24</f>
        <v>1.6</v>
      </c>
      <c r="D94" s="7">
        <f>D24</f>
        <v>0.4</v>
      </c>
      <c r="E94" s="7">
        <f>E24</f>
        <v>14.82</v>
      </c>
      <c r="F94" s="12">
        <f>C94*4.1+D94*9.3+E94*4.1</f>
        <v>71.042000000000002</v>
      </c>
      <c r="G94" s="7">
        <f t="shared" ref="G94:O94" si="21">G60</f>
        <v>0.04</v>
      </c>
      <c r="H94" s="7">
        <f t="shared" si="21"/>
        <v>0</v>
      </c>
      <c r="I94" s="7">
        <f t="shared" si="21"/>
        <v>0.2</v>
      </c>
      <c r="J94" s="7">
        <f t="shared" si="21"/>
        <v>1.6</v>
      </c>
      <c r="K94" s="7">
        <f t="shared" si="21"/>
        <v>50</v>
      </c>
      <c r="L94" s="7">
        <f t="shared" si="21"/>
        <v>40</v>
      </c>
      <c r="M94" s="7">
        <f t="shared" si="21"/>
        <v>50</v>
      </c>
      <c r="N94" s="7">
        <f t="shared" si="21"/>
        <v>0.3</v>
      </c>
      <c r="O94" s="8" t="str">
        <f t="shared" si="21"/>
        <v>ТК</v>
      </c>
      <c r="P94" s="8"/>
    </row>
    <row r="95" spans="1:16" ht="17.25" customHeight="1" x14ac:dyDescent="0.25">
      <c r="A95" s="13" t="s">
        <v>35</v>
      </c>
      <c r="B95" s="14"/>
      <c r="C95" s="15">
        <f>SUM(C92:C94)</f>
        <v>16.600000000000001</v>
      </c>
      <c r="D95" s="15">
        <f t="shared" ref="D95:N95" si="22">SUM(D92:D94)</f>
        <v>21.099999999999998</v>
      </c>
      <c r="E95" s="15">
        <f t="shared" si="22"/>
        <v>48.22</v>
      </c>
      <c r="F95" s="15">
        <f t="shared" si="22"/>
        <v>461.99199999999996</v>
      </c>
      <c r="G95" s="15">
        <f t="shared" si="22"/>
        <v>0.22</v>
      </c>
      <c r="H95" s="15">
        <f t="shared" si="22"/>
        <v>6.06</v>
      </c>
      <c r="I95" s="15">
        <f t="shared" si="22"/>
        <v>0.2</v>
      </c>
      <c r="J95" s="15">
        <f t="shared" si="22"/>
        <v>1.6</v>
      </c>
      <c r="K95" s="15">
        <f t="shared" si="22"/>
        <v>92.11</v>
      </c>
      <c r="L95" s="15">
        <f t="shared" si="22"/>
        <v>55</v>
      </c>
      <c r="M95" s="15">
        <f t="shared" si="22"/>
        <v>400</v>
      </c>
      <c r="N95" s="15">
        <f t="shared" si="22"/>
        <v>4.46</v>
      </c>
      <c r="O95" s="15"/>
      <c r="P95" s="15"/>
    </row>
    <row r="96" spans="1:16" ht="14.25" customHeight="1" x14ac:dyDescent="0.25">
      <c r="A96" s="179" t="s">
        <v>105</v>
      </c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1"/>
    </row>
    <row r="97" spans="1:16" ht="18" customHeight="1" x14ac:dyDescent="0.25">
      <c r="A97" s="11" t="e">
        <f>'дети 7-11 лет'!#REF!</f>
        <v>#REF!</v>
      </c>
      <c r="B97" s="14" t="e">
        <f>'дети 7-11 лет'!#REF!</f>
        <v>#REF!</v>
      </c>
      <c r="C97" s="12" t="e">
        <f>'дети 7-11 лет'!#REF!</f>
        <v>#REF!</v>
      </c>
      <c r="D97" s="12" t="e">
        <f>'дети 7-11 лет'!#REF!</f>
        <v>#REF!</v>
      </c>
      <c r="E97" s="12" t="e">
        <f>'дети 7-11 лет'!#REF!</f>
        <v>#REF!</v>
      </c>
      <c r="F97" s="12" t="e">
        <f>'дети 7-11 лет'!#REF!</f>
        <v>#REF!</v>
      </c>
      <c r="G97" s="12" t="e">
        <f>'дети 7-11 лет'!#REF!</f>
        <v>#REF!</v>
      </c>
      <c r="H97" s="12" t="e">
        <f>'дети 7-11 лет'!#REF!</f>
        <v>#REF!</v>
      </c>
      <c r="I97" s="12" t="e">
        <f>'дети 7-11 лет'!#REF!</f>
        <v>#REF!</v>
      </c>
      <c r="J97" s="12" t="e">
        <f>'дети 7-11 лет'!#REF!</f>
        <v>#REF!</v>
      </c>
      <c r="K97" s="12" t="e">
        <f>'дети 7-11 лет'!#REF!</f>
        <v>#REF!</v>
      </c>
      <c r="L97" s="12" t="e">
        <f>'дети 7-11 лет'!#REF!</f>
        <v>#REF!</v>
      </c>
      <c r="M97" s="12" t="e">
        <f>'дети 7-11 лет'!#REF!</f>
        <v>#REF!</v>
      </c>
      <c r="N97" s="12" t="e">
        <f>'дети 7-11 лет'!#REF!</f>
        <v>#REF!</v>
      </c>
      <c r="O97" s="12" t="e">
        <f>'дети 7-11 лет'!#REF!</f>
        <v>#REF!</v>
      </c>
      <c r="P97" s="16"/>
    </row>
    <row r="98" spans="1:16" ht="18" customHeight="1" x14ac:dyDescent="0.25">
      <c r="A98" s="11" t="e">
        <f>'дети 7-11 лет'!#REF!</f>
        <v>#REF!</v>
      </c>
      <c r="B98" s="14" t="e">
        <f>'дети 7-11 лет'!#REF!</f>
        <v>#REF!</v>
      </c>
      <c r="C98" s="12" t="e">
        <f>'дети 7-11 лет'!#REF!</f>
        <v>#REF!</v>
      </c>
      <c r="D98" s="12" t="e">
        <f>'дети 7-11 лет'!#REF!</f>
        <v>#REF!</v>
      </c>
      <c r="E98" s="12" t="e">
        <f>'дети 7-11 лет'!#REF!</f>
        <v>#REF!</v>
      </c>
      <c r="F98" s="12" t="e">
        <f>'дети 7-11 лет'!#REF!</f>
        <v>#REF!</v>
      </c>
      <c r="G98" s="12" t="e">
        <f>'дети 7-11 лет'!#REF!</f>
        <v>#REF!</v>
      </c>
      <c r="H98" s="12" t="e">
        <f>'дети 7-11 лет'!#REF!</f>
        <v>#REF!</v>
      </c>
      <c r="I98" s="12" t="e">
        <f>'дети 7-11 лет'!#REF!</f>
        <v>#REF!</v>
      </c>
      <c r="J98" s="12" t="e">
        <f>'дети 7-11 лет'!#REF!</f>
        <v>#REF!</v>
      </c>
      <c r="K98" s="12" t="e">
        <f>'дети 7-11 лет'!#REF!</f>
        <v>#REF!</v>
      </c>
      <c r="L98" s="12" t="e">
        <f>'дети 7-11 лет'!#REF!</f>
        <v>#REF!</v>
      </c>
      <c r="M98" s="12" t="e">
        <f>'дети 7-11 лет'!#REF!</f>
        <v>#REF!</v>
      </c>
      <c r="N98" s="12" t="e">
        <f>'дети 7-11 лет'!#REF!</f>
        <v>#REF!</v>
      </c>
      <c r="O98" s="12" t="e">
        <f>'дети 7-11 лет'!#REF!</f>
        <v>#REF!</v>
      </c>
      <c r="P98" s="16"/>
    </row>
    <row r="99" spans="1:16" ht="17.25" customHeight="1" x14ac:dyDescent="0.25">
      <c r="A99" s="13" t="s">
        <v>35</v>
      </c>
      <c r="B99" s="14"/>
      <c r="C99" s="15" t="e">
        <f>SUM(C97)</f>
        <v>#REF!</v>
      </c>
      <c r="D99" s="15" t="e">
        <f t="shared" ref="D99:N99" si="23">SUM(D97)</f>
        <v>#REF!</v>
      </c>
      <c r="E99" s="15" t="e">
        <f t="shared" si="23"/>
        <v>#REF!</v>
      </c>
      <c r="F99" s="15" t="e">
        <f t="shared" si="23"/>
        <v>#REF!</v>
      </c>
      <c r="G99" s="15" t="e">
        <f t="shared" si="23"/>
        <v>#REF!</v>
      </c>
      <c r="H99" s="15" t="e">
        <f t="shared" si="23"/>
        <v>#REF!</v>
      </c>
      <c r="I99" s="15" t="e">
        <f t="shared" si="23"/>
        <v>#REF!</v>
      </c>
      <c r="J99" s="15" t="e">
        <f t="shared" si="23"/>
        <v>#REF!</v>
      </c>
      <c r="K99" s="15" t="e">
        <f t="shared" si="23"/>
        <v>#REF!</v>
      </c>
      <c r="L99" s="15" t="e">
        <f t="shared" si="23"/>
        <v>#REF!</v>
      </c>
      <c r="M99" s="15" t="e">
        <f t="shared" si="23"/>
        <v>#REF!</v>
      </c>
      <c r="N99" s="15" t="e">
        <f t="shared" si="23"/>
        <v>#REF!</v>
      </c>
      <c r="O99" s="15"/>
      <c r="P99" s="15"/>
    </row>
    <row r="100" spans="1:16" ht="15.75" customHeight="1" x14ac:dyDescent="0.25">
      <c r="A100" s="13" t="s">
        <v>38</v>
      </c>
      <c r="B100" s="14"/>
      <c r="C100" s="15" t="e">
        <f t="shared" ref="C100:N100" si="24">SUM(C79+C82+C90+C95+C99)</f>
        <v>#REF!</v>
      </c>
      <c r="D100" s="15" t="e">
        <f t="shared" si="24"/>
        <v>#REF!</v>
      </c>
      <c r="E100" s="15" t="e">
        <f t="shared" si="24"/>
        <v>#REF!</v>
      </c>
      <c r="F100" s="15" t="e">
        <f t="shared" si="24"/>
        <v>#REF!</v>
      </c>
      <c r="G100" s="15" t="e">
        <f t="shared" si="24"/>
        <v>#REF!</v>
      </c>
      <c r="H100" s="15" t="e">
        <f t="shared" si="24"/>
        <v>#REF!</v>
      </c>
      <c r="I100" s="15" t="e">
        <f t="shared" si="24"/>
        <v>#REF!</v>
      </c>
      <c r="J100" s="15" t="e">
        <f t="shared" si="24"/>
        <v>#REF!</v>
      </c>
      <c r="K100" s="15" t="e">
        <f t="shared" si="24"/>
        <v>#REF!</v>
      </c>
      <c r="L100" s="15" t="e">
        <f t="shared" si="24"/>
        <v>#REF!</v>
      </c>
      <c r="M100" s="15" t="e">
        <f t="shared" si="24"/>
        <v>#REF!</v>
      </c>
      <c r="N100" s="15" t="e">
        <f t="shared" si="24"/>
        <v>#REF!</v>
      </c>
      <c r="O100" s="15"/>
      <c r="P100" s="15"/>
    </row>
    <row r="101" spans="1:16" hidden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ht="15" customHeight="1" x14ac:dyDescent="0.25">
      <c r="A102" s="182" t="s">
        <v>47</v>
      </c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</row>
    <row r="103" spans="1:16" ht="2.25" hidden="1" customHeight="1" x14ac:dyDescent="0.25">
      <c r="A103" s="17"/>
      <c r="B103" s="183"/>
      <c r="C103" s="183"/>
      <c r="D103" s="183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ht="24" customHeight="1" x14ac:dyDescent="0.25">
      <c r="A104" s="184" t="s">
        <v>24</v>
      </c>
      <c r="B104" s="184" t="s">
        <v>25</v>
      </c>
      <c r="C104" s="184" t="s">
        <v>0</v>
      </c>
      <c r="D104" s="184"/>
      <c r="E104" s="184"/>
      <c r="F104" s="187" t="s">
        <v>33</v>
      </c>
      <c r="G104" s="184" t="s">
        <v>4</v>
      </c>
      <c r="H104" s="184"/>
      <c r="I104" s="184"/>
      <c r="J104" s="184"/>
      <c r="K104" s="189" t="s">
        <v>5</v>
      </c>
      <c r="L104" s="190"/>
      <c r="M104" s="190"/>
      <c r="N104" s="191"/>
      <c r="O104" s="192" t="s">
        <v>31</v>
      </c>
      <c r="P104" s="192" t="s">
        <v>32</v>
      </c>
    </row>
    <row r="105" spans="1:16" ht="25.5" customHeight="1" x14ac:dyDescent="0.25">
      <c r="A105" s="184"/>
      <c r="B105" s="184"/>
      <c r="C105" s="5" t="s">
        <v>27</v>
      </c>
      <c r="D105" s="5" t="s">
        <v>28</v>
      </c>
      <c r="E105" s="5" t="s">
        <v>29</v>
      </c>
      <c r="F105" s="188"/>
      <c r="G105" s="5" t="s">
        <v>30</v>
      </c>
      <c r="H105" s="5" t="s">
        <v>1</v>
      </c>
      <c r="I105" s="5" t="s">
        <v>2</v>
      </c>
      <c r="J105" s="5" t="s">
        <v>3</v>
      </c>
      <c r="K105" s="5" t="s">
        <v>6</v>
      </c>
      <c r="L105" s="5" t="s">
        <v>8</v>
      </c>
      <c r="M105" s="5" t="s">
        <v>7</v>
      </c>
      <c r="N105" s="5" t="s">
        <v>9</v>
      </c>
      <c r="O105" s="193"/>
      <c r="P105" s="193"/>
    </row>
    <row r="106" spans="1:16" ht="15" customHeight="1" x14ac:dyDescent="0.25">
      <c r="A106" s="5">
        <v>1</v>
      </c>
      <c r="B106" s="5">
        <v>2</v>
      </c>
      <c r="C106" s="5">
        <v>3</v>
      </c>
      <c r="D106" s="5">
        <v>4</v>
      </c>
      <c r="E106" s="5">
        <v>5</v>
      </c>
      <c r="F106" s="5">
        <v>6</v>
      </c>
      <c r="G106" s="5">
        <v>7</v>
      </c>
      <c r="H106" s="5">
        <v>8</v>
      </c>
      <c r="I106" s="5">
        <v>9</v>
      </c>
      <c r="J106" s="5">
        <v>10</v>
      </c>
      <c r="K106" s="5">
        <v>11</v>
      </c>
      <c r="L106" s="5">
        <v>12</v>
      </c>
      <c r="M106" s="5">
        <v>13</v>
      </c>
      <c r="N106" s="5">
        <v>14</v>
      </c>
      <c r="O106" s="5">
        <v>15</v>
      </c>
      <c r="P106" s="5">
        <v>16</v>
      </c>
    </row>
    <row r="107" spans="1:16" ht="15" customHeight="1" x14ac:dyDescent="0.25">
      <c r="A107" s="167" t="s">
        <v>10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</row>
    <row r="108" spans="1:16" ht="18" customHeight="1" x14ac:dyDescent="0.25">
      <c r="A108" s="186" t="str">
        <f>[1]Младшие!A77</f>
        <v>Запеканка из творога со сгущенным молоком</v>
      </c>
      <c r="B108" s="184" t="str">
        <f>[1]Младшие!B77</f>
        <v>120/30</v>
      </c>
      <c r="C108" s="168">
        <v>19.399999999999999</v>
      </c>
      <c r="D108" s="168">
        <v>15</v>
      </c>
      <c r="E108" s="168">
        <v>22.4</v>
      </c>
      <c r="F108" s="168">
        <f>C108*4.1+D108*9.3+E108*4.1</f>
        <v>310.88</v>
      </c>
      <c r="G108" s="168">
        <f>[1]Младшие!G77</f>
        <v>0.08</v>
      </c>
      <c r="H108" s="168">
        <f>[1]Младшие!H77</f>
        <v>0.4</v>
      </c>
      <c r="I108" s="168">
        <f>[1]Младшие!I77</f>
        <v>0</v>
      </c>
      <c r="J108" s="168">
        <f>[1]Младшие!J77</f>
        <v>0</v>
      </c>
      <c r="K108" s="168">
        <f>[1]Младшие!K77</f>
        <v>300.39999999999998</v>
      </c>
      <c r="L108" s="168">
        <f>[1]Младшие!L77</f>
        <v>0</v>
      </c>
      <c r="M108" s="168">
        <f>[1]Младшие!M77</f>
        <v>180</v>
      </c>
      <c r="N108" s="169">
        <f>[1]Младшие!N77</f>
        <v>0.75</v>
      </c>
      <c r="O108" s="171">
        <f>[1]Младшие!O77</f>
        <v>366</v>
      </c>
      <c r="P108" s="171">
        <f>[1]Младшие!P77</f>
        <v>2004</v>
      </c>
    </row>
    <row r="109" spans="1:16" ht="1.5" customHeight="1" x14ac:dyDescent="0.25">
      <c r="A109" s="186"/>
      <c r="B109" s="184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70"/>
      <c r="O109" s="172"/>
      <c r="P109" s="172"/>
    </row>
    <row r="110" spans="1:16" ht="17.25" customHeight="1" x14ac:dyDescent="0.25">
      <c r="A110" s="6" t="str">
        <f>[1]Младшие!A79</f>
        <v>Чай с сахаром</v>
      </c>
      <c r="B110" s="8">
        <f>[1]Младшие!B79</f>
        <v>200</v>
      </c>
      <c r="C110" s="7">
        <f>[1]Младшие!C79</f>
        <v>0</v>
      </c>
      <c r="D110" s="7">
        <f>[1]Младшие!D79</f>
        <v>0</v>
      </c>
      <c r="E110" s="7">
        <v>15</v>
      </c>
      <c r="F110" s="7">
        <f>C110*4.1+D110*9.3+E110*4.1</f>
        <v>61.499999999999993</v>
      </c>
      <c r="G110" s="7">
        <f>[1]Младшие!G79</f>
        <v>0</v>
      </c>
      <c r="H110" s="7">
        <f>[1]Младшие!H79</f>
        <v>4.0599999999999996</v>
      </c>
      <c r="I110" s="7">
        <f>[1]Младшие!I79</f>
        <v>0</v>
      </c>
      <c r="J110" s="7">
        <f>[1]Младшие!J79</f>
        <v>0</v>
      </c>
      <c r="K110" s="7">
        <f>[1]Младшие!K79</f>
        <v>15.6</v>
      </c>
      <c r="L110" s="7">
        <f>[1]Младшие!L79</f>
        <v>0</v>
      </c>
      <c r="M110" s="7">
        <f>[1]Младшие!M79</f>
        <v>0</v>
      </c>
      <c r="N110" s="7">
        <f>[1]Младшие!N79</f>
        <v>0.57999999999999996</v>
      </c>
      <c r="O110" s="8">
        <f>[1]Младшие!O79</f>
        <v>685</v>
      </c>
      <c r="P110" s="8">
        <f>[1]Младшие!P79</f>
        <v>2004</v>
      </c>
    </row>
    <row r="111" spans="1:16" ht="16.5" customHeight="1" x14ac:dyDescent="0.25">
      <c r="A111" s="9" t="s">
        <v>35</v>
      </c>
      <c r="B111" s="5"/>
      <c r="C111" s="10">
        <f t="shared" ref="C111:N111" si="25">SUM(C108:C110)</f>
        <v>19.399999999999999</v>
      </c>
      <c r="D111" s="10">
        <f t="shared" si="25"/>
        <v>15</v>
      </c>
      <c r="E111" s="10">
        <f t="shared" si="25"/>
        <v>37.4</v>
      </c>
      <c r="F111" s="10">
        <f t="shared" si="25"/>
        <v>372.38</v>
      </c>
      <c r="G111" s="10">
        <f t="shared" si="25"/>
        <v>0.08</v>
      </c>
      <c r="H111" s="10">
        <f t="shared" si="25"/>
        <v>4.46</v>
      </c>
      <c r="I111" s="10">
        <f t="shared" si="25"/>
        <v>0</v>
      </c>
      <c r="J111" s="10">
        <f t="shared" si="25"/>
        <v>0</v>
      </c>
      <c r="K111" s="10">
        <f t="shared" si="25"/>
        <v>316</v>
      </c>
      <c r="L111" s="10">
        <f t="shared" si="25"/>
        <v>0</v>
      </c>
      <c r="M111" s="10">
        <f t="shared" si="25"/>
        <v>180</v>
      </c>
      <c r="N111" s="10">
        <f t="shared" si="25"/>
        <v>1.33</v>
      </c>
      <c r="O111" s="7"/>
      <c r="P111" s="7"/>
    </row>
    <row r="112" spans="1:16" ht="15" customHeight="1" x14ac:dyDescent="0.25">
      <c r="A112" s="194" t="s">
        <v>81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2"/>
    </row>
    <row r="113" spans="1:16" ht="17.25" customHeight="1" x14ac:dyDescent="0.25">
      <c r="A113" s="6" t="str">
        <f t="shared" ref="A113:O113" si="26">A47</f>
        <v>Фрукт свежий (мандарин, яблоко, груша)</v>
      </c>
      <c r="B113" s="8">
        <f t="shared" si="26"/>
        <v>100</v>
      </c>
      <c r="C113" s="7">
        <f t="shared" si="26"/>
        <v>0.4</v>
      </c>
      <c r="D113" s="7">
        <f t="shared" si="26"/>
        <v>0.4</v>
      </c>
      <c r="E113" s="7">
        <f t="shared" si="26"/>
        <v>45</v>
      </c>
      <c r="F113" s="7">
        <f t="shared" si="26"/>
        <v>292.36</v>
      </c>
      <c r="G113" s="7">
        <f t="shared" si="26"/>
        <v>0.03</v>
      </c>
      <c r="H113" s="7">
        <f t="shared" si="26"/>
        <v>5</v>
      </c>
      <c r="I113" s="7">
        <f t="shared" si="26"/>
        <v>0</v>
      </c>
      <c r="J113" s="7">
        <f t="shared" si="26"/>
        <v>0</v>
      </c>
      <c r="K113" s="7">
        <f t="shared" si="26"/>
        <v>2.2000000000000002</v>
      </c>
      <c r="L113" s="7">
        <f t="shared" si="26"/>
        <v>0</v>
      </c>
      <c r="M113" s="7">
        <f t="shared" si="26"/>
        <v>0</v>
      </c>
      <c r="N113" s="7">
        <f t="shared" si="26"/>
        <v>1</v>
      </c>
      <c r="O113" s="8" t="str">
        <f t="shared" si="26"/>
        <v>ТК</v>
      </c>
      <c r="P113" s="8"/>
    </row>
    <row r="114" spans="1:16" ht="16.5" customHeight="1" x14ac:dyDescent="0.25">
      <c r="A114" s="9" t="s">
        <v>35</v>
      </c>
      <c r="B114" s="5"/>
      <c r="C114" s="10">
        <f t="shared" ref="C114:N114" si="27">SUM(C113:C113)</f>
        <v>0.4</v>
      </c>
      <c r="D114" s="10">
        <f t="shared" si="27"/>
        <v>0.4</v>
      </c>
      <c r="E114" s="10">
        <f t="shared" si="27"/>
        <v>45</v>
      </c>
      <c r="F114" s="10">
        <f t="shared" si="27"/>
        <v>292.36</v>
      </c>
      <c r="G114" s="10">
        <f t="shared" si="27"/>
        <v>0.03</v>
      </c>
      <c r="H114" s="10">
        <f t="shared" si="27"/>
        <v>5</v>
      </c>
      <c r="I114" s="10">
        <f t="shared" si="27"/>
        <v>0</v>
      </c>
      <c r="J114" s="10">
        <f t="shared" si="27"/>
        <v>0</v>
      </c>
      <c r="K114" s="10">
        <f t="shared" si="27"/>
        <v>2.2000000000000002</v>
      </c>
      <c r="L114" s="10">
        <f t="shared" si="27"/>
        <v>0</v>
      </c>
      <c r="M114" s="10">
        <f t="shared" si="27"/>
        <v>0</v>
      </c>
      <c r="N114" s="10">
        <f t="shared" si="27"/>
        <v>1</v>
      </c>
      <c r="O114" s="8"/>
      <c r="P114" s="8"/>
    </row>
    <row r="115" spans="1:16" ht="15" customHeight="1" x14ac:dyDescent="0.25">
      <c r="A115" s="167" t="s">
        <v>11</v>
      </c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</row>
    <row r="116" spans="1:16" ht="19.5" customHeight="1" x14ac:dyDescent="0.25">
      <c r="A116" s="6" t="str">
        <f>[1]Младшие!A83</f>
        <v>Винегрет овощной с растительным маслом</v>
      </c>
      <c r="B116" s="5">
        <f>[1]Младшие!B83</f>
        <v>60</v>
      </c>
      <c r="C116" s="12">
        <f>[1]Младшие!C83</f>
        <v>1.2</v>
      </c>
      <c r="D116" s="12">
        <f>[1]Младшие!D83</f>
        <v>8.1</v>
      </c>
      <c r="E116" s="12">
        <f>[1]Младшие!E83</f>
        <v>6.4</v>
      </c>
      <c r="F116" s="12">
        <f t="shared" ref="F116:F121" si="28">C116*4.1+D116*9.3+E116*4.1</f>
        <v>106.49</v>
      </c>
      <c r="G116" s="12">
        <f>[1]Младшие!G83</f>
        <v>0.03</v>
      </c>
      <c r="H116" s="12">
        <f>[1]Младшие!H83</f>
        <v>2.25</v>
      </c>
      <c r="I116" s="12">
        <f>[1]Младшие!I83</f>
        <v>0</v>
      </c>
      <c r="J116" s="12">
        <f>[1]Младшие!J83</f>
        <v>0</v>
      </c>
      <c r="K116" s="12">
        <f>[1]Младшие!K83</f>
        <v>13.94</v>
      </c>
      <c r="L116" s="12">
        <f>[1]Младшие!L83</f>
        <v>22.3</v>
      </c>
      <c r="M116" s="12">
        <f>[1]Младшие!M83</f>
        <v>80</v>
      </c>
      <c r="N116" s="12">
        <f>[1]Младшие!N83</f>
        <v>0.44</v>
      </c>
      <c r="O116" s="8">
        <f>[1]Младшие!O83</f>
        <v>71</v>
      </c>
      <c r="P116" s="8">
        <f>[1]Младшие!P83</f>
        <v>2004</v>
      </c>
    </row>
    <row r="117" spans="1:16" ht="18" customHeight="1" x14ac:dyDescent="0.25">
      <c r="A117" s="6" t="s">
        <v>94</v>
      </c>
      <c r="B117" s="5" t="s">
        <v>60</v>
      </c>
      <c r="C117" s="12">
        <v>10.7</v>
      </c>
      <c r="D117" s="12">
        <v>8</v>
      </c>
      <c r="E117" s="12">
        <v>34.299999999999997</v>
      </c>
      <c r="F117" s="12">
        <f t="shared" si="28"/>
        <v>258.89999999999998</v>
      </c>
      <c r="G117" s="12">
        <v>0.25</v>
      </c>
      <c r="H117" s="12">
        <v>9.6</v>
      </c>
      <c r="I117" s="12">
        <v>0</v>
      </c>
      <c r="J117" s="12">
        <v>0</v>
      </c>
      <c r="K117" s="12">
        <v>80</v>
      </c>
      <c r="L117" s="12">
        <v>25</v>
      </c>
      <c r="M117" s="12">
        <v>250</v>
      </c>
      <c r="N117" s="12">
        <v>1.05</v>
      </c>
      <c r="O117" s="8">
        <v>139</v>
      </c>
      <c r="P117" s="8">
        <v>2004</v>
      </c>
    </row>
    <row r="118" spans="1:16" ht="16.5" customHeight="1" x14ac:dyDescent="0.25">
      <c r="A118" s="6" t="s">
        <v>76</v>
      </c>
      <c r="B118" s="5" t="s">
        <v>21</v>
      </c>
      <c r="C118" s="12">
        <v>9</v>
      </c>
      <c r="D118" s="12">
        <v>20.3</v>
      </c>
      <c r="E118" s="12">
        <v>4</v>
      </c>
      <c r="F118" s="12">
        <f t="shared" si="28"/>
        <v>242.09000000000003</v>
      </c>
      <c r="G118" s="12">
        <v>0.06</v>
      </c>
      <c r="H118" s="12">
        <v>0.02</v>
      </c>
      <c r="I118" s="12">
        <v>0</v>
      </c>
      <c r="J118" s="12">
        <v>0</v>
      </c>
      <c r="K118" s="12">
        <v>14.6</v>
      </c>
      <c r="L118" s="12">
        <v>12.5</v>
      </c>
      <c r="M118" s="12">
        <v>300</v>
      </c>
      <c r="N118" s="12">
        <v>1.19</v>
      </c>
      <c r="O118" s="8">
        <v>437</v>
      </c>
      <c r="P118" s="8">
        <v>2004</v>
      </c>
    </row>
    <row r="119" spans="1:16" ht="16.5" customHeight="1" x14ac:dyDescent="0.25">
      <c r="A119" s="6" t="s">
        <v>84</v>
      </c>
      <c r="B119" s="5" t="s">
        <v>23</v>
      </c>
      <c r="C119" s="12">
        <v>3.5</v>
      </c>
      <c r="D119" s="12">
        <v>5.8</v>
      </c>
      <c r="E119" s="12">
        <v>27.5</v>
      </c>
      <c r="F119" s="12">
        <f t="shared" si="28"/>
        <v>181.04</v>
      </c>
      <c r="G119" s="12">
        <v>0.08</v>
      </c>
      <c r="H119" s="12">
        <v>8.48</v>
      </c>
      <c r="I119" s="12">
        <v>0</v>
      </c>
      <c r="J119" s="12">
        <v>0</v>
      </c>
      <c r="K119" s="12">
        <v>55.32</v>
      </c>
      <c r="L119" s="12">
        <v>2</v>
      </c>
      <c r="M119" s="12">
        <v>200</v>
      </c>
      <c r="N119" s="12">
        <v>1.22</v>
      </c>
      <c r="O119" s="8">
        <v>297</v>
      </c>
      <c r="P119" s="8">
        <v>2004</v>
      </c>
    </row>
    <row r="120" spans="1:16" ht="15.75" customHeight="1" x14ac:dyDescent="0.25">
      <c r="A120" s="6" t="s">
        <v>15</v>
      </c>
      <c r="B120" s="5">
        <v>200</v>
      </c>
      <c r="C120" s="12">
        <v>0</v>
      </c>
      <c r="D120" s="12">
        <v>0</v>
      </c>
      <c r="E120" s="12">
        <v>15</v>
      </c>
      <c r="F120" s="12">
        <f t="shared" si="28"/>
        <v>61.499999999999993</v>
      </c>
      <c r="G120" s="12">
        <v>0</v>
      </c>
      <c r="H120" s="12">
        <v>4.0599999999999996</v>
      </c>
      <c r="I120" s="12">
        <v>0</v>
      </c>
      <c r="J120" s="12">
        <v>0</v>
      </c>
      <c r="K120" s="12">
        <v>15.16</v>
      </c>
      <c r="L120" s="12">
        <v>0</v>
      </c>
      <c r="M120" s="12">
        <v>0</v>
      </c>
      <c r="N120" s="12">
        <v>0.57999999999999996</v>
      </c>
      <c r="O120" s="8">
        <v>685</v>
      </c>
      <c r="P120" s="8">
        <v>2004</v>
      </c>
    </row>
    <row r="121" spans="1:16" ht="16.5" customHeight="1" x14ac:dyDescent="0.25">
      <c r="A121" s="6" t="s">
        <v>89</v>
      </c>
      <c r="B121" s="5">
        <v>40</v>
      </c>
      <c r="C121" s="12">
        <v>1.6</v>
      </c>
      <c r="D121" s="12">
        <v>0.4</v>
      </c>
      <c r="E121" s="12">
        <v>14.82</v>
      </c>
      <c r="F121" s="12">
        <f t="shared" si="28"/>
        <v>71.042000000000002</v>
      </c>
      <c r="G121" s="12">
        <v>0.08</v>
      </c>
      <c r="H121" s="12">
        <v>0</v>
      </c>
      <c r="I121" s="12">
        <v>0.3</v>
      </c>
      <c r="J121" s="12">
        <v>2.2999999999999998</v>
      </c>
      <c r="K121" s="12">
        <v>100</v>
      </c>
      <c r="L121" s="12">
        <v>45</v>
      </c>
      <c r="M121" s="12">
        <v>100</v>
      </c>
      <c r="N121" s="12">
        <v>0.4</v>
      </c>
      <c r="O121" s="12" t="s">
        <v>72</v>
      </c>
      <c r="P121" s="12"/>
    </row>
    <row r="122" spans="1:16" ht="19.5" customHeight="1" x14ac:dyDescent="0.25">
      <c r="A122" s="13" t="s">
        <v>35</v>
      </c>
      <c r="B122" s="14"/>
      <c r="C122" s="15">
        <f>SUM(C116:C121)</f>
        <v>26</v>
      </c>
      <c r="D122" s="15">
        <f t="shared" ref="D122:N122" si="29">SUM(D116:D121)</f>
        <v>42.6</v>
      </c>
      <c r="E122" s="15">
        <f t="shared" si="29"/>
        <v>102.01999999999998</v>
      </c>
      <c r="F122" s="15">
        <f t="shared" si="29"/>
        <v>921.06200000000001</v>
      </c>
      <c r="G122" s="15">
        <f t="shared" si="29"/>
        <v>0.5</v>
      </c>
      <c r="H122" s="15">
        <f t="shared" si="29"/>
        <v>24.41</v>
      </c>
      <c r="I122" s="15">
        <f t="shared" si="29"/>
        <v>0.3</v>
      </c>
      <c r="J122" s="15">
        <f t="shared" si="29"/>
        <v>2.2999999999999998</v>
      </c>
      <c r="K122" s="15">
        <f t="shared" si="29"/>
        <v>279.02</v>
      </c>
      <c r="L122" s="15">
        <f t="shared" si="29"/>
        <v>106.8</v>
      </c>
      <c r="M122" s="15">
        <f t="shared" si="29"/>
        <v>930</v>
      </c>
      <c r="N122" s="15">
        <f t="shared" si="29"/>
        <v>4.88</v>
      </c>
      <c r="O122" s="15"/>
      <c r="P122" s="15"/>
    </row>
    <row r="123" spans="1:16" ht="17.25" customHeight="1" x14ac:dyDescent="0.25">
      <c r="A123" s="179" t="s">
        <v>83</v>
      </c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1"/>
    </row>
    <row r="124" spans="1:16" ht="17.25" customHeight="1" x14ac:dyDescent="0.25">
      <c r="A124" s="25" t="str">
        <f>[1]Младшие!A189</f>
        <v>Жаркое по-домашнему</v>
      </c>
      <c r="B124" s="26">
        <f>[1]Младшие!B189</f>
        <v>200</v>
      </c>
      <c r="C124" s="27">
        <f>[1]Младшие!C189</f>
        <v>13.1</v>
      </c>
      <c r="D124" s="27">
        <v>18.399999999999999</v>
      </c>
      <c r="E124" s="27">
        <f>[1]Младшие!E189</f>
        <v>21.3</v>
      </c>
      <c r="F124" s="27">
        <f>C124*4.1+D124*9.3+E124*4.1</f>
        <v>312.15999999999997</v>
      </c>
      <c r="G124" s="27">
        <f>[1]Младшие!G189</f>
        <v>0.18</v>
      </c>
      <c r="H124" s="27">
        <f>[1]Младшие!H189</f>
        <v>0</v>
      </c>
      <c r="I124" s="27">
        <f>[1]Младшие!I189</f>
        <v>0</v>
      </c>
      <c r="J124" s="27">
        <f>[1]Младшие!J189</f>
        <v>0</v>
      </c>
      <c r="K124" s="27">
        <f>[1]Младшие!K189</f>
        <v>26.95</v>
      </c>
      <c r="L124" s="27">
        <f>[1]Младшие!L189</f>
        <v>15</v>
      </c>
      <c r="M124" s="27">
        <f>[1]Младшие!M189</f>
        <v>350</v>
      </c>
      <c r="N124" s="27">
        <f>[1]Младшие!N189</f>
        <v>0.57999999999999996</v>
      </c>
      <c r="O124" s="26">
        <f>[1]Младшие!O189</f>
        <v>436</v>
      </c>
      <c r="P124" s="26">
        <f>[1]Младшие!P189</f>
        <v>2004</v>
      </c>
    </row>
    <row r="125" spans="1:16" ht="17.25" customHeight="1" x14ac:dyDescent="0.25">
      <c r="A125" s="25" t="str">
        <f>[1]Младшие!A171</f>
        <v>Компот из изюма</v>
      </c>
      <c r="B125" s="26">
        <f>[1]Младшие!B171</f>
        <v>200</v>
      </c>
      <c r="C125" s="27">
        <f>[1]Младшие!C171</f>
        <v>0.4</v>
      </c>
      <c r="D125" s="27">
        <f>[1]Младшие!D171</f>
        <v>0</v>
      </c>
      <c r="E125" s="27">
        <f>[1]Младшие!E171</f>
        <v>36</v>
      </c>
      <c r="F125" s="27">
        <f>C125*4.1+D125*9.3+E125*4.1</f>
        <v>149.23999999999998</v>
      </c>
      <c r="G125" s="27">
        <f>[1]Младшие!G171</f>
        <v>0.02</v>
      </c>
      <c r="H125" s="27">
        <f>[1]Младшие!H171</f>
        <v>7</v>
      </c>
      <c r="I125" s="27">
        <f>[1]Младшие!I171</f>
        <v>0</v>
      </c>
      <c r="J125" s="27">
        <f>[1]Младшие!J171</f>
        <v>0</v>
      </c>
      <c r="K125" s="27">
        <f>[1]Младшие!K171</f>
        <v>11.4</v>
      </c>
      <c r="L125" s="27">
        <f>[1]Младшие!L171</f>
        <v>0</v>
      </c>
      <c r="M125" s="27">
        <f>[1]Младшие!M171</f>
        <v>0</v>
      </c>
      <c r="N125" s="27">
        <f>[1]Младшие!N171</f>
        <v>1.2</v>
      </c>
      <c r="O125" s="26">
        <f>[1]Младшие!O171</f>
        <v>638</v>
      </c>
      <c r="P125" s="26">
        <f>[1]Младшие!P171</f>
        <v>2004</v>
      </c>
    </row>
    <row r="126" spans="1:16" ht="18" customHeight="1" x14ac:dyDescent="0.25">
      <c r="A126" s="25" t="str">
        <f>A94</f>
        <v>Хлеб ржано-пшеничный</v>
      </c>
      <c r="B126" s="14">
        <f>B94</f>
        <v>30</v>
      </c>
      <c r="C126" s="12">
        <f>C94</f>
        <v>1.6</v>
      </c>
      <c r="D126" s="12">
        <f>D94</f>
        <v>0.4</v>
      </c>
      <c r="E126" s="12">
        <f>E94</f>
        <v>14.82</v>
      </c>
      <c r="F126" s="27">
        <f>C126*4.1+D126*9.3+E126*4.1</f>
        <v>71.042000000000002</v>
      </c>
      <c r="G126" s="12">
        <f t="shared" ref="G126:O126" si="30">G94</f>
        <v>0.04</v>
      </c>
      <c r="H126" s="12">
        <f t="shared" si="30"/>
        <v>0</v>
      </c>
      <c r="I126" s="12">
        <f t="shared" si="30"/>
        <v>0.2</v>
      </c>
      <c r="J126" s="12">
        <f t="shared" si="30"/>
        <v>1.6</v>
      </c>
      <c r="K126" s="12">
        <f t="shared" si="30"/>
        <v>50</v>
      </c>
      <c r="L126" s="12">
        <f t="shared" si="30"/>
        <v>40</v>
      </c>
      <c r="M126" s="12">
        <f t="shared" si="30"/>
        <v>50</v>
      </c>
      <c r="N126" s="12">
        <f t="shared" si="30"/>
        <v>0.3</v>
      </c>
      <c r="O126" s="12" t="str">
        <f t="shared" si="30"/>
        <v>ТК</v>
      </c>
      <c r="P126" s="14"/>
    </row>
    <row r="127" spans="1:16" ht="19.5" customHeight="1" x14ac:dyDescent="0.25">
      <c r="A127" s="13" t="s">
        <v>35</v>
      </c>
      <c r="B127" s="14"/>
      <c r="C127" s="10">
        <f t="shared" ref="C127:N127" si="31">SUM(C124:C126)</f>
        <v>15.1</v>
      </c>
      <c r="D127" s="10">
        <f t="shared" si="31"/>
        <v>18.799999999999997</v>
      </c>
      <c r="E127" s="10">
        <f t="shared" si="31"/>
        <v>72.12</v>
      </c>
      <c r="F127" s="10">
        <f t="shared" si="31"/>
        <v>532.44200000000001</v>
      </c>
      <c r="G127" s="10">
        <f t="shared" si="31"/>
        <v>0.24</v>
      </c>
      <c r="H127" s="10">
        <f t="shared" si="31"/>
        <v>7</v>
      </c>
      <c r="I127" s="10">
        <f t="shared" si="31"/>
        <v>0.2</v>
      </c>
      <c r="J127" s="10">
        <f t="shared" si="31"/>
        <v>1.6</v>
      </c>
      <c r="K127" s="10">
        <f t="shared" si="31"/>
        <v>88.35</v>
      </c>
      <c r="L127" s="10">
        <f t="shared" si="31"/>
        <v>55</v>
      </c>
      <c r="M127" s="10">
        <f t="shared" si="31"/>
        <v>400</v>
      </c>
      <c r="N127" s="10">
        <f t="shared" si="31"/>
        <v>2.0799999999999996</v>
      </c>
      <c r="O127" s="8"/>
      <c r="P127" s="8"/>
    </row>
    <row r="128" spans="1:16" ht="14.25" customHeight="1" x14ac:dyDescent="0.25">
      <c r="A128" s="179" t="s">
        <v>105</v>
      </c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1"/>
    </row>
    <row r="129" spans="1:16" ht="18" customHeight="1" x14ac:dyDescent="0.25">
      <c r="A129" s="11" t="e">
        <f>'дети 7-11 лет'!#REF!</f>
        <v>#REF!</v>
      </c>
      <c r="B129" s="14" t="e">
        <f>'дети 7-11 лет'!#REF!</f>
        <v>#REF!</v>
      </c>
      <c r="C129" s="12" t="e">
        <f>'дети 7-11 лет'!#REF!</f>
        <v>#REF!</v>
      </c>
      <c r="D129" s="12" t="e">
        <f>'дети 7-11 лет'!#REF!</f>
        <v>#REF!</v>
      </c>
      <c r="E129" s="12" t="e">
        <f>'дети 7-11 лет'!#REF!</f>
        <v>#REF!</v>
      </c>
      <c r="F129" s="12" t="e">
        <f>'дети 7-11 лет'!#REF!</f>
        <v>#REF!</v>
      </c>
      <c r="G129" s="12" t="e">
        <f>'дети 7-11 лет'!#REF!</f>
        <v>#REF!</v>
      </c>
      <c r="H129" s="12" t="e">
        <f>'дети 7-11 лет'!#REF!</f>
        <v>#REF!</v>
      </c>
      <c r="I129" s="12" t="e">
        <f>'дети 7-11 лет'!#REF!</f>
        <v>#REF!</v>
      </c>
      <c r="J129" s="12" t="e">
        <f>'дети 7-11 лет'!#REF!</f>
        <v>#REF!</v>
      </c>
      <c r="K129" s="12" t="e">
        <f>'дети 7-11 лет'!#REF!</f>
        <v>#REF!</v>
      </c>
      <c r="L129" s="12" t="e">
        <f>'дети 7-11 лет'!#REF!</f>
        <v>#REF!</v>
      </c>
      <c r="M129" s="12" t="e">
        <f>'дети 7-11 лет'!#REF!</f>
        <v>#REF!</v>
      </c>
      <c r="N129" s="12" t="e">
        <f>'дети 7-11 лет'!#REF!</f>
        <v>#REF!</v>
      </c>
      <c r="O129" s="12" t="e">
        <f>'дети 7-11 лет'!#REF!</f>
        <v>#REF!</v>
      </c>
      <c r="P129" s="16"/>
    </row>
    <row r="130" spans="1:16" ht="18" customHeight="1" x14ac:dyDescent="0.25">
      <c r="A130" s="11" t="e">
        <f>'дети 7-11 лет'!#REF!</f>
        <v>#REF!</v>
      </c>
      <c r="B130" s="14" t="e">
        <f>'дети 7-11 лет'!#REF!</f>
        <v>#REF!</v>
      </c>
      <c r="C130" s="12" t="e">
        <f>'дети 7-11 лет'!#REF!</f>
        <v>#REF!</v>
      </c>
      <c r="D130" s="12" t="e">
        <f>'дети 7-11 лет'!#REF!</f>
        <v>#REF!</v>
      </c>
      <c r="E130" s="12" t="e">
        <f>'дети 7-11 лет'!#REF!</f>
        <v>#REF!</v>
      </c>
      <c r="F130" s="12" t="e">
        <f>'дети 7-11 лет'!#REF!</f>
        <v>#REF!</v>
      </c>
      <c r="G130" s="12" t="e">
        <f>'дети 7-11 лет'!#REF!</f>
        <v>#REF!</v>
      </c>
      <c r="H130" s="12" t="e">
        <f>'дети 7-11 лет'!#REF!</f>
        <v>#REF!</v>
      </c>
      <c r="I130" s="12" t="e">
        <f>'дети 7-11 лет'!#REF!</f>
        <v>#REF!</v>
      </c>
      <c r="J130" s="12" t="e">
        <f>'дети 7-11 лет'!#REF!</f>
        <v>#REF!</v>
      </c>
      <c r="K130" s="12" t="e">
        <f>'дети 7-11 лет'!#REF!</f>
        <v>#REF!</v>
      </c>
      <c r="L130" s="12" t="e">
        <f>'дети 7-11 лет'!#REF!</f>
        <v>#REF!</v>
      </c>
      <c r="M130" s="12" t="e">
        <f>'дети 7-11 лет'!#REF!</f>
        <v>#REF!</v>
      </c>
      <c r="N130" s="12" t="e">
        <f>'дети 7-11 лет'!#REF!</f>
        <v>#REF!</v>
      </c>
      <c r="O130" s="12" t="e">
        <f>'дети 7-11 лет'!#REF!</f>
        <v>#REF!</v>
      </c>
      <c r="P130" s="16"/>
    </row>
    <row r="131" spans="1:16" ht="17.25" customHeight="1" x14ac:dyDescent="0.25">
      <c r="A131" s="13" t="s">
        <v>35</v>
      </c>
      <c r="B131" s="14"/>
      <c r="C131" s="10" t="e">
        <f>SUM(C129)</f>
        <v>#REF!</v>
      </c>
      <c r="D131" s="10" t="e">
        <f t="shared" ref="D131:N131" si="32">SUM(D129)</f>
        <v>#REF!</v>
      </c>
      <c r="E131" s="10" t="e">
        <f t="shared" si="32"/>
        <v>#REF!</v>
      </c>
      <c r="F131" s="10" t="e">
        <f t="shared" si="32"/>
        <v>#REF!</v>
      </c>
      <c r="G131" s="10" t="e">
        <f t="shared" si="32"/>
        <v>#REF!</v>
      </c>
      <c r="H131" s="10" t="e">
        <f t="shared" si="32"/>
        <v>#REF!</v>
      </c>
      <c r="I131" s="10" t="e">
        <f t="shared" si="32"/>
        <v>#REF!</v>
      </c>
      <c r="J131" s="10" t="e">
        <f t="shared" si="32"/>
        <v>#REF!</v>
      </c>
      <c r="K131" s="10" t="e">
        <f t="shared" si="32"/>
        <v>#REF!</v>
      </c>
      <c r="L131" s="10" t="e">
        <f t="shared" si="32"/>
        <v>#REF!</v>
      </c>
      <c r="M131" s="10" t="e">
        <f t="shared" si="32"/>
        <v>#REF!</v>
      </c>
      <c r="N131" s="10" t="e">
        <f t="shared" si="32"/>
        <v>#REF!</v>
      </c>
      <c r="O131" s="8"/>
      <c r="P131" s="8"/>
    </row>
    <row r="132" spans="1:16" ht="19.5" customHeight="1" x14ac:dyDescent="0.25">
      <c r="A132" s="13" t="s">
        <v>38</v>
      </c>
      <c r="B132" s="14"/>
      <c r="C132" s="15" t="e">
        <f t="shared" ref="C132:N132" si="33">SUM(C111+C114+C122+C127+C131)</f>
        <v>#REF!</v>
      </c>
      <c r="D132" s="15" t="e">
        <f t="shared" si="33"/>
        <v>#REF!</v>
      </c>
      <c r="E132" s="15" t="e">
        <f t="shared" si="33"/>
        <v>#REF!</v>
      </c>
      <c r="F132" s="15" t="e">
        <f t="shared" si="33"/>
        <v>#REF!</v>
      </c>
      <c r="G132" s="15" t="e">
        <f t="shared" si="33"/>
        <v>#REF!</v>
      </c>
      <c r="H132" s="15" t="e">
        <f t="shared" si="33"/>
        <v>#REF!</v>
      </c>
      <c r="I132" s="15" t="e">
        <f t="shared" si="33"/>
        <v>#REF!</v>
      </c>
      <c r="J132" s="15" t="e">
        <f t="shared" si="33"/>
        <v>#REF!</v>
      </c>
      <c r="K132" s="15" t="e">
        <f t="shared" si="33"/>
        <v>#REF!</v>
      </c>
      <c r="L132" s="15" t="e">
        <f t="shared" si="33"/>
        <v>#REF!</v>
      </c>
      <c r="M132" s="15" t="e">
        <f t="shared" si="33"/>
        <v>#REF!</v>
      </c>
      <c r="N132" s="15" t="e">
        <f t="shared" si="33"/>
        <v>#REF!</v>
      </c>
      <c r="O132" s="15"/>
      <c r="P132" s="15"/>
    </row>
    <row r="133" spans="1:16" ht="14.2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 ht="15" customHeight="1" x14ac:dyDescent="0.25">
      <c r="A134" s="182" t="s">
        <v>49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</row>
    <row r="135" spans="1:16" ht="2.25" hidden="1" customHeight="1" x14ac:dyDescent="0.25">
      <c r="A135" s="17"/>
      <c r="B135" s="183"/>
      <c r="C135" s="183"/>
      <c r="D135" s="183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 ht="20.25" customHeight="1" x14ac:dyDescent="0.25">
      <c r="A136" s="184" t="s">
        <v>24</v>
      </c>
      <c r="B136" s="184" t="s">
        <v>25</v>
      </c>
      <c r="C136" s="184" t="s">
        <v>0</v>
      </c>
      <c r="D136" s="184"/>
      <c r="E136" s="184"/>
      <c r="F136" s="185" t="s">
        <v>33</v>
      </c>
      <c r="G136" s="184" t="s">
        <v>4</v>
      </c>
      <c r="H136" s="184"/>
      <c r="I136" s="184"/>
      <c r="J136" s="184"/>
      <c r="K136" s="184" t="s">
        <v>5</v>
      </c>
      <c r="L136" s="184"/>
      <c r="M136" s="184"/>
      <c r="N136" s="184"/>
      <c r="O136" s="184" t="s">
        <v>31</v>
      </c>
      <c r="P136" s="184" t="s">
        <v>32</v>
      </c>
    </row>
    <row r="137" spans="1:16" ht="27.75" customHeight="1" x14ac:dyDescent="0.25">
      <c r="A137" s="184"/>
      <c r="B137" s="184"/>
      <c r="C137" s="5" t="s">
        <v>27</v>
      </c>
      <c r="D137" s="5" t="s">
        <v>28</v>
      </c>
      <c r="E137" s="5" t="s">
        <v>29</v>
      </c>
      <c r="F137" s="185"/>
      <c r="G137" s="5" t="s">
        <v>30</v>
      </c>
      <c r="H137" s="5" t="s">
        <v>1</v>
      </c>
      <c r="I137" s="5" t="s">
        <v>2</v>
      </c>
      <c r="J137" s="5" t="s">
        <v>3</v>
      </c>
      <c r="K137" s="5" t="s">
        <v>6</v>
      </c>
      <c r="L137" s="5" t="s">
        <v>8</v>
      </c>
      <c r="M137" s="5" t="s">
        <v>7</v>
      </c>
      <c r="N137" s="5" t="s">
        <v>9</v>
      </c>
      <c r="O137" s="184"/>
      <c r="P137" s="184"/>
    </row>
    <row r="138" spans="1:16" ht="15" customHeight="1" x14ac:dyDescent="0.25">
      <c r="A138" s="5">
        <v>1</v>
      </c>
      <c r="B138" s="5">
        <v>2</v>
      </c>
      <c r="C138" s="5">
        <v>3</v>
      </c>
      <c r="D138" s="5">
        <v>4</v>
      </c>
      <c r="E138" s="5">
        <v>5</v>
      </c>
      <c r="F138" s="5">
        <v>6</v>
      </c>
      <c r="G138" s="5">
        <v>7</v>
      </c>
      <c r="H138" s="5">
        <v>8</v>
      </c>
      <c r="I138" s="5">
        <v>9</v>
      </c>
      <c r="J138" s="5">
        <v>10</v>
      </c>
      <c r="K138" s="5">
        <v>11</v>
      </c>
      <c r="L138" s="5">
        <v>12</v>
      </c>
      <c r="M138" s="5">
        <v>13</v>
      </c>
      <c r="N138" s="5">
        <v>14</v>
      </c>
      <c r="O138" s="5">
        <v>15</v>
      </c>
      <c r="P138" s="5">
        <v>16</v>
      </c>
    </row>
    <row r="139" spans="1:16" ht="12.75" customHeight="1" x14ac:dyDescent="0.25">
      <c r="A139" s="167" t="s">
        <v>10</v>
      </c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</row>
    <row r="140" spans="1:16" ht="15.75" customHeight="1" x14ac:dyDescent="0.25">
      <c r="A140" s="186" t="s">
        <v>103</v>
      </c>
      <c r="B140" s="184" t="s">
        <v>34</v>
      </c>
      <c r="C140" s="168">
        <v>6.3</v>
      </c>
      <c r="D140" s="168">
        <v>11.5</v>
      </c>
      <c r="E140" s="168">
        <v>36.200000000000003</v>
      </c>
      <c r="F140" s="168">
        <f>C140*4.1+D140*9.3+E140*4.1</f>
        <v>281.2</v>
      </c>
      <c r="G140" s="168">
        <v>0.12</v>
      </c>
      <c r="H140" s="168">
        <v>0.54</v>
      </c>
      <c r="I140" s="168">
        <v>0</v>
      </c>
      <c r="J140" s="168">
        <v>0</v>
      </c>
      <c r="K140" s="168">
        <v>126.5</v>
      </c>
      <c r="L140" s="168">
        <v>0</v>
      </c>
      <c r="M140" s="168">
        <v>335</v>
      </c>
      <c r="N140" s="169">
        <v>0.8</v>
      </c>
      <c r="O140" s="171">
        <v>311</v>
      </c>
      <c r="P140" s="171">
        <v>2004</v>
      </c>
    </row>
    <row r="141" spans="1:16" ht="3" customHeight="1" x14ac:dyDescent="0.25">
      <c r="A141" s="186"/>
      <c r="B141" s="184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70"/>
      <c r="O141" s="172"/>
      <c r="P141" s="172"/>
    </row>
    <row r="142" spans="1:16" ht="16.5" customHeight="1" x14ac:dyDescent="0.25">
      <c r="A142" s="6" t="s">
        <v>40</v>
      </c>
      <c r="B142" s="28" t="s">
        <v>13</v>
      </c>
      <c r="C142" s="7">
        <v>1.4</v>
      </c>
      <c r="D142" s="7">
        <v>8.6999999999999993</v>
      </c>
      <c r="E142" s="7">
        <v>9.9</v>
      </c>
      <c r="F142" s="7">
        <f>C142*4.1+D142*9.3+E142*4.1</f>
        <v>127.23999999999998</v>
      </c>
      <c r="G142" s="7">
        <v>0.05</v>
      </c>
      <c r="H142" s="7">
        <v>8.17</v>
      </c>
      <c r="I142" s="7">
        <v>0</v>
      </c>
      <c r="J142" s="7">
        <v>0</v>
      </c>
      <c r="K142" s="7">
        <v>0</v>
      </c>
      <c r="L142" s="7">
        <v>0</v>
      </c>
      <c r="M142" s="7">
        <v>80</v>
      </c>
      <c r="N142" s="7">
        <v>0.62</v>
      </c>
      <c r="O142" s="8">
        <v>1</v>
      </c>
      <c r="P142" s="8">
        <v>2004</v>
      </c>
    </row>
    <row r="143" spans="1:16" ht="17.25" customHeight="1" x14ac:dyDescent="0.25">
      <c r="A143" s="6" t="s">
        <v>14</v>
      </c>
      <c r="B143" s="8">
        <v>200</v>
      </c>
      <c r="C143" s="7">
        <v>3.5</v>
      </c>
      <c r="D143" s="7">
        <v>3</v>
      </c>
      <c r="E143" s="7">
        <v>25.5</v>
      </c>
      <c r="F143" s="44">
        <f>C143*4.1+D143*9.3+E143*4.1</f>
        <v>146.80000000000001</v>
      </c>
      <c r="G143" s="7" t="e">
        <f t="shared" ref="G143:L143" si="34">G371</f>
        <v>#REF!</v>
      </c>
      <c r="H143" s="7">
        <v>0</v>
      </c>
      <c r="I143" s="7">
        <v>0</v>
      </c>
      <c r="J143" s="7" t="e">
        <f t="shared" si="34"/>
        <v>#REF!</v>
      </c>
      <c r="K143" s="7">
        <v>221.14</v>
      </c>
      <c r="L143" s="7" t="e">
        <f t="shared" si="34"/>
        <v>#REF!</v>
      </c>
      <c r="M143" s="7">
        <v>5</v>
      </c>
      <c r="N143" s="7">
        <v>0.7</v>
      </c>
      <c r="O143" s="8">
        <v>693</v>
      </c>
      <c r="P143" s="8">
        <v>2004</v>
      </c>
    </row>
    <row r="144" spans="1:16" ht="15.75" customHeight="1" x14ac:dyDescent="0.25">
      <c r="A144" s="9" t="s">
        <v>35</v>
      </c>
      <c r="B144" s="5"/>
      <c r="C144" s="10">
        <f t="shared" ref="C144:N144" si="35">SUM(C140:C143)</f>
        <v>11.2</v>
      </c>
      <c r="D144" s="10">
        <f t="shared" si="35"/>
        <v>23.2</v>
      </c>
      <c r="E144" s="10">
        <f t="shared" si="35"/>
        <v>71.599999999999994</v>
      </c>
      <c r="F144" s="10">
        <f t="shared" si="35"/>
        <v>555.24</v>
      </c>
      <c r="G144" s="10" t="e">
        <f t="shared" si="35"/>
        <v>#REF!</v>
      </c>
      <c r="H144" s="10">
        <f t="shared" si="35"/>
        <v>8.7100000000000009</v>
      </c>
      <c r="I144" s="10">
        <f t="shared" si="35"/>
        <v>0</v>
      </c>
      <c r="J144" s="10" t="e">
        <f t="shared" si="35"/>
        <v>#REF!</v>
      </c>
      <c r="K144" s="10">
        <f t="shared" si="35"/>
        <v>347.64</v>
      </c>
      <c r="L144" s="10" t="e">
        <f t="shared" si="35"/>
        <v>#REF!</v>
      </c>
      <c r="M144" s="10">
        <f t="shared" si="35"/>
        <v>420</v>
      </c>
      <c r="N144" s="10">
        <f t="shared" si="35"/>
        <v>2.12</v>
      </c>
      <c r="O144" s="7"/>
      <c r="P144" s="7"/>
    </row>
    <row r="145" spans="1:16" ht="13.5" customHeight="1" x14ac:dyDescent="0.25">
      <c r="A145" s="194" t="s">
        <v>81</v>
      </c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2"/>
    </row>
    <row r="146" spans="1:16" ht="17.25" customHeight="1" x14ac:dyDescent="0.25">
      <c r="A146" s="6" t="str">
        <f t="shared" ref="A146:O146" si="36">A47</f>
        <v>Фрукт свежий (мандарин, яблоко, груша)</v>
      </c>
      <c r="B146" s="8">
        <f t="shared" si="36"/>
        <v>100</v>
      </c>
      <c r="C146" s="7">
        <f t="shared" si="36"/>
        <v>0.4</v>
      </c>
      <c r="D146" s="7">
        <f t="shared" si="36"/>
        <v>0.4</v>
      </c>
      <c r="E146" s="7">
        <f t="shared" si="36"/>
        <v>45</v>
      </c>
      <c r="F146" s="7">
        <f t="shared" si="36"/>
        <v>292.36</v>
      </c>
      <c r="G146" s="7">
        <f t="shared" si="36"/>
        <v>0.03</v>
      </c>
      <c r="H146" s="7">
        <f t="shared" si="36"/>
        <v>5</v>
      </c>
      <c r="I146" s="7">
        <f t="shared" si="36"/>
        <v>0</v>
      </c>
      <c r="J146" s="7">
        <f t="shared" si="36"/>
        <v>0</v>
      </c>
      <c r="K146" s="7">
        <f t="shared" si="36"/>
        <v>2.2000000000000002</v>
      </c>
      <c r="L146" s="7">
        <f t="shared" si="36"/>
        <v>0</v>
      </c>
      <c r="M146" s="7">
        <f t="shared" si="36"/>
        <v>0</v>
      </c>
      <c r="N146" s="7">
        <f t="shared" si="36"/>
        <v>1</v>
      </c>
      <c r="O146" s="8" t="str">
        <f t="shared" si="36"/>
        <v>ТК</v>
      </c>
      <c r="P146" s="8"/>
    </row>
    <row r="147" spans="1:16" ht="16.5" customHeight="1" x14ac:dyDescent="0.25">
      <c r="A147" s="9" t="s">
        <v>35</v>
      </c>
      <c r="B147" s="5"/>
      <c r="C147" s="10">
        <f t="shared" ref="C147:N147" si="37">SUM(C146:C146)</f>
        <v>0.4</v>
      </c>
      <c r="D147" s="10">
        <f t="shared" si="37"/>
        <v>0.4</v>
      </c>
      <c r="E147" s="10">
        <f t="shared" si="37"/>
        <v>45</v>
      </c>
      <c r="F147" s="10">
        <f t="shared" si="37"/>
        <v>292.36</v>
      </c>
      <c r="G147" s="10">
        <f t="shared" si="37"/>
        <v>0.03</v>
      </c>
      <c r="H147" s="10">
        <f t="shared" si="37"/>
        <v>5</v>
      </c>
      <c r="I147" s="10">
        <f t="shared" si="37"/>
        <v>0</v>
      </c>
      <c r="J147" s="10">
        <f t="shared" si="37"/>
        <v>0</v>
      </c>
      <c r="K147" s="10">
        <f t="shared" si="37"/>
        <v>2.2000000000000002</v>
      </c>
      <c r="L147" s="10">
        <f t="shared" si="37"/>
        <v>0</v>
      </c>
      <c r="M147" s="10">
        <f t="shared" si="37"/>
        <v>0</v>
      </c>
      <c r="N147" s="10">
        <f t="shared" si="37"/>
        <v>1</v>
      </c>
      <c r="O147" s="8"/>
      <c r="P147" s="8"/>
    </row>
    <row r="148" spans="1:16" ht="12.75" customHeight="1" x14ac:dyDescent="0.25">
      <c r="A148" s="167" t="s">
        <v>11</v>
      </c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</row>
    <row r="149" spans="1:16" ht="23.25" customHeight="1" x14ac:dyDescent="0.25">
      <c r="A149" s="11" t="s">
        <v>48</v>
      </c>
      <c r="B149" s="5">
        <v>60</v>
      </c>
      <c r="C149" s="12">
        <v>0.9</v>
      </c>
      <c r="D149" s="12">
        <v>3</v>
      </c>
      <c r="E149" s="12">
        <v>6.6</v>
      </c>
      <c r="F149" s="12">
        <f t="shared" ref="F149:F154" si="38">C149*4.1+D149*9.3+E149*4.1</f>
        <v>58.65</v>
      </c>
      <c r="G149" s="12">
        <v>0.02</v>
      </c>
      <c r="H149" s="12">
        <v>13.62</v>
      </c>
      <c r="I149" s="12">
        <v>0</v>
      </c>
      <c r="J149" s="12">
        <v>1.5</v>
      </c>
      <c r="K149" s="12">
        <v>36.78</v>
      </c>
      <c r="L149" s="12">
        <v>10</v>
      </c>
      <c r="M149" s="12">
        <v>18</v>
      </c>
      <c r="N149" s="12">
        <v>0.48</v>
      </c>
      <c r="O149" s="8">
        <v>43</v>
      </c>
      <c r="P149" s="8">
        <v>2004</v>
      </c>
    </row>
    <row r="150" spans="1:16" ht="17.25" customHeight="1" x14ac:dyDescent="0.25">
      <c r="A150" s="6" t="s">
        <v>75</v>
      </c>
      <c r="B150" s="5" t="s">
        <v>12</v>
      </c>
      <c r="C150" s="12">
        <v>4.3</v>
      </c>
      <c r="D150" s="12">
        <v>8.5</v>
      </c>
      <c r="E150" s="12">
        <v>15.9</v>
      </c>
      <c r="F150" s="12">
        <f t="shared" si="38"/>
        <v>161.87</v>
      </c>
      <c r="G150" s="12">
        <v>0.03</v>
      </c>
      <c r="H150" s="12">
        <v>0.5</v>
      </c>
      <c r="I150" s="12">
        <v>0</v>
      </c>
      <c r="J150" s="12">
        <v>0</v>
      </c>
      <c r="K150" s="12">
        <v>5.73</v>
      </c>
      <c r="L150" s="12">
        <v>25</v>
      </c>
      <c r="M150" s="12">
        <v>350</v>
      </c>
      <c r="N150" s="12">
        <v>0.3</v>
      </c>
      <c r="O150" s="8">
        <v>181</v>
      </c>
      <c r="P150" s="8">
        <v>2004</v>
      </c>
    </row>
    <row r="151" spans="1:16" ht="18.75" customHeight="1" x14ac:dyDescent="0.25">
      <c r="A151" s="6" t="s">
        <v>18</v>
      </c>
      <c r="B151" s="5" t="s">
        <v>21</v>
      </c>
      <c r="C151" s="12">
        <v>10.4</v>
      </c>
      <c r="D151" s="12">
        <v>13.5</v>
      </c>
      <c r="E151" s="12">
        <v>6.7</v>
      </c>
      <c r="F151" s="12">
        <f t="shared" si="38"/>
        <v>195.66</v>
      </c>
      <c r="G151" s="12">
        <v>0.23</v>
      </c>
      <c r="H151" s="12">
        <v>10.92</v>
      </c>
      <c r="I151" s="12">
        <v>0</v>
      </c>
      <c r="J151" s="12">
        <v>0</v>
      </c>
      <c r="K151" s="12">
        <v>20.100000000000001</v>
      </c>
      <c r="L151" s="12">
        <v>55</v>
      </c>
      <c r="M151" s="12">
        <v>250</v>
      </c>
      <c r="N151" s="12">
        <v>5.56</v>
      </c>
      <c r="O151" s="8">
        <v>431</v>
      </c>
      <c r="P151" s="8">
        <v>2004</v>
      </c>
    </row>
    <row r="152" spans="1:16" ht="18.75" customHeight="1" x14ac:dyDescent="0.25">
      <c r="A152" s="6" t="s">
        <v>37</v>
      </c>
      <c r="B152" s="5" t="s">
        <v>23</v>
      </c>
      <c r="C152" s="12">
        <v>8.8000000000000007</v>
      </c>
      <c r="D152" s="12">
        <v>4.8</v>
      </c>
      <c r="E152" s="12">
        <v>44.4</v>
      </c>
      <c r="F152" s="12">
        <f t="shared" si="38"/>
        <v>262.76</v>
      </c>
      <c r="G152" s="12">
        <v>0.24</v>
      </c>
      <c r="H152" s="12">
        <v>0</v>
      </c>
      <c r="I152" s="12">
        <v>0.02</v>
      </c>
      <c r="J152" s="12">
        <v>3.08</v>
      </c>
      <c r="K152" s="12">
        <v>31.4</v>
      </c>
      <c r="L152" s="12">
        <v>35.299999999999997</v>
      </c>
      <c r="M152" s="12">
        <v>247.5</v>
      </c>
      <c r="N152" s="12">
        <v>1.6</v>
      </c>
      <c r="O152" s="8">
        <v>297</v>
      </c>
      <c r="P152" s="8">
        <v>2004</v>
      </c>
    </row>
    <row r="153" spans="1:16" ht="18.75" customHeight="1" x14ac:dyDescent="0.25">
      <c r="A153" s="6" t="s">
        <v>88</v>
      </c>
      <c r="B153" s="5">
        <v>200</v>
      </c>
      <c r="C153" s="12">
        <v>0.6</v>
      </c>
      <c r="D153" s="12">
        <v>0</v>
      </c>
      <c r="E153" s="12">
        <v>36</v>
      </c>
      <c r="F153" s="12">
        <f t="shared" si="38"/>
        <v>150.06</v>
      </c>
      <c r="G153" s="12">
        <v>0.02</v>
      </c>
      <c r="H153" s="12">
        <v>10</v>
      </c>
      <c r="I153" s="12">
        <v>0</v>
      </c>
      <c r="J153" s="12">
        <v>0</v>
      </c>
      <c r="K153" s="12">
        <v>41.14</v>
      </c>
      <c r="L153" s="12">
        <v>0</v>
      </c>
      <c r="M153" s="12">
        <v>0</v>
      </c>
      <c r="N153" s="12">
        <v>0.68</v>
      </c>
      <c r="O153" s="8">
        <v>639</v>
      </c>
      <c r="P153" s="8">
        <v>2004</v>
      </c>
    </row>
    <row r="154" spans="1:16" ht="16.5" customHeight="1" x14ac:dyDescent="0.25">
      <c r="A154" s="6" t="s">
        <v>89</v>
      </c>
      <c r="B154" s="5">
        <v>40</v>
      </c>
      <c r="C154" s="12">
        <v>1.6</v>
      </c>
      <c r="D154" s="12">
        <v>0.4</v>
      </c>
      <c r="E154" s="12">
        <v>14.82</v>
      </c>
      <c r="F154" s="12">
        <f t="shared" si="38"/>
        <v>71.042000000000002</v>
      </c>
      <c r="G154" s="12">
        <v>0.08</v>
      </c>
      <c r="H154" s="12">
        <v>0</v>
      </c>
      <c r="I154" s="12">
        <v>0.3</v>
      </c>
      <c r="J154" s="12">
        <v>1.7</v>
      </c>
      <c r="K154" s="12">
        <v>100</v>
      </c>
      <c r="L154" s="12">
        <v>45</v>
      </c>
      <c r="M154" s="12">
        <v>100</v>
      </c>
      <c r="N154" s="12">
        <v>0.4</v>
      </c>
      <c r="O154" s="12" t="s">
        <v>72</v>
      </c>
      <c r="P154" s="12"/>
    </row>
    <row r="155" spans="1:16" ht="17.25" customHeight="1" x14ac:dyDescent="0.25">
      <c r="A155" s="13" t="s">
        <v>35</v>
      </c>
      <c r="B155" s="29"/>
      <c r="C155" s="15">
        <f>SUM(C149:C154)</f>
        <v>26.600000000000005</v>
      </c>
      <c r="D155" s="15">
        <f t="shared" ref="D155:N155" si="39">SUM(D149:D154)</f>
        <v>30.2</v>
      </c>
      <c r="E155" s="15">
        <f t="shared" si="39"/>
        <v>124.41999999999999</v>
      </c>
      <c r="F155" s="15">
        <f t="shared" si="39"/>
        <v>900.04200000000003</v>
      </c>
      <c r="G155" s="15">
        <f t="shared" si="39"/>
        <v>0.62</v>
      </c>
      <c r="H155" s="15">
        <f t="shared" si="39"/>
        <v>35.04</v>
      </c>
      <c r="I155" s="15">
        <f t="shared" si="39"/>
        <v>0.32</v>
      </c>
      <c r="J155" s="15">
        <f t="shared" si="39"/>
        <v>6.28</v>
      </c>
      <c r="K155" s="15">
        <f t="shared" si="39"/>
        <v>235.15</v>
      </c>
      <c r="L155" s="15">
        <f t="shared" si="39"/>
        <v>170.3</v>
      </c>
      <c r="M155" s="15">
        <f t="shared" si="39"/>
        <v>965.5</v>
      </c>
      <c r="N155" s="15">
        <f t="shared" si="39"/>
        <v>9.02</v>
      </c>
      <c r="O155" s="15"/>
      <c r="P155" s="15"/>
    </row>
    <row r="156" spans="1:16" ht="14.25" customHeight="1" x14ac:dyDescent="0.25">
      <c r="A156" s="179" t="s">
        <v>83</v>
      </c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1"/>
    </row>
    <row r="157" spans="1:16" ht="18.75" customHeight="1" x14ac:dyDescent="0.25">
      <c r="A157" s="11" t="str">
        <f>[1]Младшие!A169</f>
        <v>Котлета рубленая из филе птицы</v>
      </c>
      <c r="B157" s="40">
        <f>[1]Младшие!B169</f>
        <v>80</v>
      </c>
      <c r="C157" s="12">
        <f>[1]Младшие!C169</f>
        <v>15</v>
      </c>
      <c r="D157" s="12">
        <f>[1]Младшие!D169</f>
        <v>5.3</v>
      </c>
      <c r="E157" s="12">
        <f>[1]Младшие!E169</f>
        <v>9.9</v>
      </c>
      <c r="F157" s="12">
        <f>C157*4.1+D157*9.3+E157*4.1</f>
        <v>151.38</v>
      </c>
      <c r="G157" s="12">
        <f>[1]Младшие!G169</f>
        <v>0.06</v>
      </c>
      <c r="H157" s="12">
        <f>[1]Младшие!H169</f>
        <v>0.02</v>
      </c>
      <c r="I157" s="12">
        <f>[1]Младшие!I169</f>
        <v>0</v>
      </c>
      <c r="J157" s="12">
        <f>[1]Младшие!J169</f>
        <v>0</v>
      </c>
      <c r="K157" s="12">
        <f>[1]Младшие!K169</f>
        <v>14.6</v>
      </c>
      <c r="L157" s="12">
        <f>[1]Младшие!L169</f>
        <v>32.5</v>
      </c>
      <c r="M157" s="12">
        <f>[1]Младшие!M169</f>
        <v>100</v>
      </c>
      <c r="N157" s="12">
        <f>[1]Младшие!N169</f>
        <v>1.19</v>
      </c>
      <c r="O157" s="8">
        <f>[1]Младшие!O169</f>
        <v>499</v>
      </c>
      <c r="P157" s="8">
        <f>[1]Младшие!P169</f>
        <v>2004</v>
      </c>
    </row>
    <row r="158" spans="1:16" ht="18" customHeight="1" x14ac:dyDescent="0.25">
      <c r="A158" s="11" t="str">
        <f>[1]Младшие!A170</f>
        <v>Картофель тушеный</v>
      </c>
      <c r="B158" s="40">
        <f>[1]Младшие!B170</f>
        <v>180</v>
      </c>
      <c r="C158" s="12">
        <f>[1]Младшие!C170</f>
        <v>3.2</v>
      </c>
      <c r="D158" s="12">
        <f>[1]Младшие!D170</f>
        <v>7.9</v>
      </c>
      <c r="E158" s="12">
        <f>[1]Младшие!E170</f>
        <v>18.5</v>
      </c>
      <c r="F158" s="12">
        <f>C158*4.1+D158*9.3+E158*4.1</f>
        <v>162.44</v>
      </c>
      <c r="G158" s="12">
        <f>[1]Младшие!G170</f>
        <v>0.09</v>
      </c>
      <c r="H158" s="12">
        <f>[1]Младшие!H170</f>
        <v>10</v>
      </c>
      <c r="I158" s="12">
        <f>[1]Младшие!I170</f>
        <v>0</v>
      </c>
      <c r="J158" s="12">
        <f>[1]Младшие!J170</f>
        <v>0</v>
      </c>
      <c r="K158" s="12">
        <f>[1]Младшие!K170</f>
        <v>75.64</v>
      </c>
      <c r="L158" s="12">
        <f>[1]Младшие!L170</f>
        <v>15</v>
      </c>
      <c r="M158" s="12">
        <f>[1]Младшие!M170</f>
        <v>250</v>
      </c>
      <c r="N158" s="12">
        <f>[1]Младшие!N170</f>
        <v>1.21</v>
      </c>
      <c r="O158" s="8">
        <f>[1]Младшие!O170</f>
        <v>525</v>
      </c>
      <c r="P158" s="8">
        <f>[1]Младшие!P170</f>
        <v>2004</v>
      </c>
    </row>
    <row r="159" spans="1:16" ht="18" customHeight="1" x14ac:dyDescent="0.25">
      <c r="A159" s="11" t="s">
        <v>89</v>
      </c>
      <c r="B159" s="14">
        <f>B126</f>
        <v>30</v>
      </c>
      <c r="C159" s="12">
        <f>C126</f>
        <v>1.6</v>
      </c>
      <c r="D159" s="12">
        <f>D126</f>
        <v>0.4</v>
      </c>
      <c r="E159" s="12">
        <f>E126</f>
        <v>14.82</v>
      </c>
      <c r="F159" s="12">
        <f>C159*4.1+D159*9.3+E159*4.1</f>
        <v>71.042000000000002</v>
      </c>
      <c r="G159" s="12">
        <f t="shared" ref="G159:O159" si="40">G126</f>
        <v>0.04</v>
      </c>
      <c r="H159" s="12">
        <f t="shared" si="40"/>
        <v>0</v>
      </c>
      <c r="I159" s="12">
        <f t="shared" si="40"/>
        <v>0.2</v>
      </c>
      <c r="J159" s="12">
        <f t="shared" si="40"/>
        <v>1.6</v>
      </c>
      <c r="K159" s="12">
        <f t="shared" si="40"/>
        <v>50</v>
      </c>
      <c r="L159" s="12">
        <f t="shared" si="40"/>
        <v>40</v>
      </c>
      <c r="M159" s="12">
        <f t="shared" si="40"/>
        <v>50</v>
      </c>
      <c r="N159" s="12">
        <f t="shared" si="40"/>
        <v>0.3</v>
      </c>
      <c r="O159" s="12" t="str">
        <f t="shared" si="40"/>
        <v>ТК</v>
      </c>
      <c r="P159" s="14"/>
    </row>
    <row r="160" spans="1:16" ht="16.5" customHeight="1" x14ac:dyDescent="0.25">
      <c r="A160" s="11" t="s">
        <v>107</v>
      </c>
      <c r="B160" s="14">
        <v>200</v>
      </c>
      <c r="C160" s="7" t="e">
        <f t="shared" ref="C160:N160" si="41">C61</f>
        <v>#REF!</v>
      </c>
      <c r="D160" s="7" t="e">
        <f t="shared" si="41"/>
        <v>#REF!</v>
      </c>
      <c r="E160" s="7" t="e">
        <f t="shared" si="41"/>
        <v>#REF!</v>
      </c>
      <c r="F160" s="12" t="e">
        <f t="shared" si="41"/>
        <v>#REF!</v>
      </c>
      <c r="G160" s="7" t="e">
        <f t="shared" si="41"/>
        <v>#REF!</v>
      </c>
      <c r="H160" s="7" t="e">
        <f t="shared" si="41"/>
        <v>#REF!</v>
      </c>
      <c r="I160" s="7" t="e">
        <f t="shared" si="41"/>
        <v>#REF!</v>
      </c>
      <c r="J160" s="7" t="e">
        <f t="shared" si="41"/>
        <v>#REF!</v>
      </c>
      <c r="K160" s="7" t="e">
        <f t="shared" si="41"/>
        <v>#REF!</v>
      </c>
      <c r="L160" s="7" t="e">
        <f t="shared" si="41"/>
        <v>#REF!</v>
      </c>
      <c r="M160" s="7" t="e">
        <f t="shared" si="41"/>
        <v>#REF!</v>
      </c>
      <c r="N160" s="7" t="e">
        <f t="shared" si="41"/>
        <v>#REF!</v>
      </c>
      <c r="O160" s="8">
        <v>636</v>
      </c>
      <c r="P160" s="8">
        <v>2004</v>
      </c>
    </row>
    <row r="161" spans="1:16" ht="17.25" customHeight="1" x14ac:dyDescent="0.25">
      <c r="A161" s="13" t="s">
        <v>35</v>
      </c>
      <c r="B161" s="29"/>
      <c r="C161" s="15" t="e">
        <f>SUM(C157:C160)</f>
        <v>#REF!</v>
      </c>
      <c r="D161" s="15" t="e">
        <f t="shared" ref="D161:N161" si="42">SUM(D157:D160)</f>
        <v>#REF!</v>
      </c>
      <c r="E161" s="15" t="e">
        <f t="shared" si="42"/>
        <v>#REF!</v>
      </c>
      <c r="F161" s="15" t="e">
        <f t="shared" si="42"/>
        <v>#REF!</v>
      </c>
      <c r="G161" s="15" t="e">
        <f t="shared" si="42"/>
        <v>#REF!</v>
      </c>
      <c r="H161" s="15" t="e">
        <f t="shared" si="42"/>
        <v>#REF!</v>
      </c>
      <c r="I161" s="15" t="e">
        <f t="shared" si="42"/>
        <v>#REF!</v>
      </c>
      <c r="J161" s="15" t="e">
        <f t="shared" si="42"/>
        <v>#REF!</v>
      </c>
      <c r="K161" s="15" t="e">
        <f t="shared" si="42"/>
        <v>#REF!</v>
      </c>
      <c r="L161" s="15" t="e">
        <f t="shared" si="42"/>
        <v>#REF!</v>
      </c>
      <c r="M161" s="15" t="e">
        <f t="shared" si="42"/>
        <v>#REF!</v>
      </c>
      <c r="N161" s="15" t="e">
        <f t="shared" si="42"/>
        <v>#REF!</v>
      </c>
      <c r="O161" s="15"/>
      <c r="P161" s="15"/>
    </row>
    <row r="162" spans="1:16" ht="14.25" customHeight="1" x14ac:dyDescent="0.25">
      <c r="A162" s="179" t="s">
        <v>105</v>
      </c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1"/>
    </row>
    <row r="163" spans="1:16" ht="16.5" customHeight="1" x14ac:dyDescent="0.25">
      <c r="A163" s="11" t="e">
        <f>'дети 7-11 лет'!#REF!</f>
        <v>#REF!</v>
      </c>
      <c r="B163" s="14" t="e">
        <f>'дети 7-11 лет'!#REF!</f>
        <v>#REF!</v>
      </c>
      <c r="C163" s="12" t="e">
        <f>'дети 7-11 лет'!#REF!</f>
        <v>#REF!</v>
      </c>
      <c r="D163" s="12" t="e">
        <f>'дети 7-11 лет'!#REF!</f>
        <v>#REF!</v>
      </c>
      <c r="E163" s="12" t="e">
        <f>'дети 7-11 лет'!#REF!</f>
        <v>#REF!</v>
      </c>
      <c r="F163" s="12" t="e">
        <f>'дети 7-11 лет'!#REF!</f>
        <v>#REF!</v>
      </c>
      <c r="G163" s="12" t="e">
        <f>'дети 7-11 лет'!#REF!</f>
        <v>#REF!</v>
      </c>
      <c r="H163" s="12" t="e">
        <f>'дети 7-11 лет'!#REF!</f>
        <v>#REF!</v>
      </c>
      <c r="I163" s="12" t="e">
        <f>'дети 7-11 лет'!#REF!</f>
        <v>#REF!</v>
      </c>
      <c r="J163" s="12" t="e">
        <f>'дети 7-11 лет'!#REF!</f>
        <v>#REF!</v>
      </c>
      <c r="K163" s="12" t="e">
        <f>'дети 7-11 лет'!#REF!</f>
        <v>#REF!</v>
      </c>
      <c r="L163" s="12" t="e">
        <f>'дети 7-11 лет'!#REF!</f>
        <v>#REF!</v>
      </c>
      <c r="M163" s="12" t="e">
        <f>'дети 7-11 лет'!#REF!</f>
        <v>#REF!</v>
      </c>
      <c r="N163" s="12" t="e">
        <f>'дети 7-11 лет'!#REF!</f>
        <v>#REF!</v>
      </c>
      <c r="O163" s="12" t="e">
        <f>'дети 7-11 лет'!#REF!</f>
        <v>#REF!</v>
      </c>
      <c r="P163" s="16"/>
    </row>
    <row r="164" spans="1:16" ht="16.5" customHeight="1" x14ac:dyDescent="0.25">
      <c r="A164" s="11" t="e">
        <f>'дети 7-11 лет'!#REF!</f>
        <v>#REF!</v>
      </c>
      <c r="B164" s="14" t="e">
        <f>'дети 7-11 лет'!#REF!</f>
        <v>#REF!</v>
      </c>
      <c r="C164" s="12" t="e">
        <f>'дети 7-11 лет'!#REF!</f>
        <v>#REF!</v>
      </c>
      <c r="D164" s="12" t="e">
        <f>'дети 7-11 лет'!#REF!</f>
        <v>#REF!</v>
      </c>
      <c r="E164" s="12" t="e">
        <f>'дети 7-11 лет'!#REF!</f>
        <v>#REF!</v>
      </c>
      <c r="F164" s="12" t="e">
        <f>'дети 7-11 лет'!#REF!</f>
        <v>#REF!</v>
      </c>
      <c r="G164" s="12" t="e">
        <f>'дети 7-11 лет'!#REF!</f>
        <v>#REF!</v>
      </c>
      <c r="H164" s="12" t="e">
        <f>'дети 7-11 лет'!#REF!</f>
        <v>#REF!</v>
      </c>
      <c r="I164" s="12" t="e">
        <f>'дети 7-11 лет'!#REF!</f>
        <v>#REF!</v>
      </c>
      <c r="J164" s="12" t="e">
        <f>'дети 7-11 лет'!#REF!</f>
        <v>#REF!</v>
      </c>
      <c r="K164" s="12" t="e">
        <f>'дети 7-11 лет'!#REF!</f>
        <v>#REF!</v>
      </c>
      <c r="L164" s="12" t="e">
        <f>'дети 7-11 лет'!#REF!</f>
        <v>#REF!</v>
      </c>
      <c r="M164" s="12" t="e">
        <f>'дети 7-11 лет'!#REF!</f>
        <v>#REF!</v>
      </c>
      <c r="N164" s="12" t="e">
        <f>'дети 7-11 лет'!#REF!</f>
        <v>#REF!</v>
      </c>
      <c r="O164" s="12" t="e">
        <f>'дети 7-11 лет'!#REF!</f>
        <v>#REF!</v>
      </c>
      <c r="P164" s="16"/>
    </row>
    <row r="165" spans="1:16" ht="15.75" customHeight="1" x14ac:dyDescent="0.25">
      <c r="A165" s="13" t="s">
        <v>35</v>
      </c>
      <c r="B165" s="29"/>
      <c r="C165" s="15" t="e">
        <f>SUM(C163)</f>
        <v>#REF!</v>
      </c>
      <c r="D165" s="15" t="e">
        <f t="shared" ref="D165:N165" si="43">SUM(D163)</f>
        <v>#REF!</v>
      </c>
      <c r="E165" s="15" t="e">
        <f t="shared" si="43"/>
        <v>#REF!</v>
      </c>
      <c r="F165" s="15" t="e">
        <f t="shared" si="43"/>
        <v>#REF!</v>
      </c>
      <c r="G165" s="15" t="e">
        <f t="shared" si="43"/>
        <v>#REF!</v>
      </c>
      <c r="H165" s="15" t="e">
        <f t="shared" si="43"/>
        <v>#REF!</v>
      </c>
      <c r="I165" s="15" t="e">
        <f t="shared" si="43"/>
        <v>#REF!</v>
      </c>
      <c r="J165" s="15" t="e">
        <f t="shared" si="43"/>
        <v>#REF!</v>
      </c>
      <c r="K165" s="15" t="e">
        <f t="shared" si="43"/>
        <v>#REF!</v>
      </c>
      <c r="L165" s="15" t="e">
        <f t="shared" si="43"/>
        <v>#REF!</v>
      </c>
      <c r="M165" s="15" t="e">
        <f t="shared" si="43"/>
        <v>#REF!</v>
      </c>
      <c r="N165" s="15" t="e">
        <f t="shared" si="43"/>
        <v>#REF!</v>
      </c>
      <c r="O165" s="15"/>
      <c r="P165" s="15"/>
    </row>
    <row r="166" spans="1:16" ht="15.75" customHeight="1" x14ac:dyDescent="0.25">
      <c r="A166" s="13" t="s">
        <v>38</v>
      </c>
      <c r="B166" s="14"/>
      <c r="C166" s="15" t="e">
        <f t="shared" ref="C166:N166" si="44">SUM(C144+C147+C155+C161+C165)</f>
        <v>#REF!</v>
      </c>
      <c r="D166" s="15" t="e">
        <f t="shared" si="44"/>
        <v>#REF!</v>
      </c>
      <c r="E166" s="15" t="e">
        <f t="shared" si="44"/>
        <v>#REF!</v>
      </c>
      <c r="F166" s="15" t="e">
        <f t="shared" si="44"/>
        <v>#REF!</v>
      </c>
      <c r="G166" s="15" t="e">
        <f t="shared" si="44"/>
        <v>#REF!</v>
      </c>
      <c r="H166" s="15" t="e">
        <f t="shared" si="44"/>
        <v>#REF!</v>
      </c>
      <c r="I166" s="15" t="e">
        <f t="shared" si="44"/>
        <v>#REF!</v>
      </c>
      <c r="J166" s="15" t="e">
        <f t="shared" si="44"/>
        <v>#REF!</v>
      </c>
      <c r="K166" s="15" t="e">
        <f t="shared" si="44"/>
        <v>#REF!</v>
      </c>
      <c r="L166" s="15" t="e">
        <f t="shared" si="44"/>
        <v>#REF!</v>
      </c>
      <c r="M166" s="15" t="e">
        <f t="shared" si="44"/>
        <v>#REF!</v>
      </c>
      <c r="N166" s="15" t="e">
        <f t="shared" si="44"/>
        <v>#REF!</v>
      </c>
      <c r="O166" s="15"/>
      <c r="P166" s="15"/>
    </row>
    <row r="167" spans="1:16" ht="15.75" customHeight="1" x14ac:dyDescent="0.25">
      <c r="A167" s="182" t="s">
        <v>51</v>
      </c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</row>
    <row r="168" spans="1:16" ht="0.75" customHeight="1" x14ac:dyDescent="0.25">
      <c r="A168" s="17"/>
      <c r="B168" s="183"/>
      <c r="C168" s="183"/>
      <c r="D168" s="183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ht="24" customHeight="1" x14ac:dyDescent="0.25">
      <c r="A169" s="184" t="s">
        <v>24</v>
      </c>
      <c r="B169" s="184" t="s">
        <v>25</v>
      </c>
      <c r="C169" s="184" t="s">
        <v>0</v>
      </c>
      <c r="D169" s="184"/>
      <c r="E169" s="184"/>
      <c r="F169" s="185" t="s">
        <v>33</v>
      </c>
      <c r="G169" s="184" t="s">
        <v>4</v>
      </c>
      <c r="H169" s="184"/>
      <c r="I169" s="184"/>
      <c r="J169" s="184"/>
      <c r="K169" s="184" t="s">
        <v>5</v>
      </c>
      <c r="L169" s="184"/>
      <c r="M169" s="184"/>
      <c r="N169" s="184"/>
      <c r="O169" s="184" t="s">
        <v>31</v>
      </c>
      <c r="P169" s="184" t="s">
        <v>32</v>
      </c>
    </row>
    <row r="170" spans="1:16" ht="21" customHeight="1" x14ac:dyDescent="0.25">
      <c r="A170" s="184"/>
      <c r="B170" s="184"/>
      <c r="C170" s="5" t="s">
        <v>27</v>
      </c>
      <c r="D170" s="5" t="s">
        <v>28</v>
      </c>
      <c r="E170" s="5" t="s">
        <v>29</v>
      </c>
      <c r="F170" s="185"/>
      <c r="G170" s="5" t="s">
        <v>30</v>
      </c>
      <c r="H170" s="5" t="s">
        <v>1</v>
      </c>
      <c r="I170" s="5" t="s">
        <v>2</v>
      </c>
      <c r="J170" s="5" t="s">
        <v>3</v>
      </c>
      <c r="K170" s="5" t="s">
        <v>6</v>
      </c>
      <c r="L170" s="5" t="s">
        <v>8</v>
      </c>
      <c r="M170" s="5" t="s">
        <v>7</v>
      </c>
      <c r="N170" s="5" t="s">
        <v>9</v>
      </c>
      <c r="O170" s="184"/>
      <c r="P170" s="184"/>
    </row>
    <row r="171" spans="1:16" ht="15.75" customHeight="1" x14ac:dyDescent="0.25">
      <c r="A171" s="5">
        <v>1</v>
      </c>
      <c r="B171" s="5">
        <v>2</v>
      </c>
      <c r="C171" s="5">
        <v>3</v>
      </c>
      <c r="D171" s="5">
        <v>4</v>
      </c>
      <c r="E171" s="5">
        <v>5</v>
      </c>
      <c r="F171" s="5">
        <v>6</v>
      </c>
      <c r="G171" s="5">
        <v>7</v>
      </c>
      <c r="H171" s="5">
        <v>8</v>
      </c>
      <c r="I171" s="5">
        <v>9</v>
      </c>
      <c r="J171" s="5">
        <v>10</v>
      </c>
      <c r="K171" s="5">
        <v>11</v>
      </c>
      <c r="L171" s="5">
        <v>12</v>
      </c>
      <c r="M171" s="5">
        <v>13</v>
      </c>
      <c r="N171" s="5">
        <v>14</v>
      </c>
      <c r="O171" s="5">
        <v>15</v>
      </c>
      <c r="P171" s="5">
        <v>16</v>
      </c>
    </row>
    <row r="172" spans="1:16" ht="17.25" customHeight="1" x14ac:dyDescent="0.25">
      <c r="A172" s="167" t="s">
        <v>10</v>
      </c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</row>
    <row r="173" spans="1:16" ht="15.75" customHeight="1" x14ac:dyDescent="0.25">
      <c r="A173" s="186" t="str">
        <f>'дети 7-11 лет'!A139</f>
        <v>Омлет натуральный запеченый</v>
      </c>
      <c r="B173" s="184">
        <f>'дети 7-11 лет'!B139</f>
        <v>150</v>
      </c>
      <c r="C173" s="168">
        <f>'дети 7-11 лет'!C139</f>
        <v>14.6</v>
      </c>
      <c r="D173" s="168">
        <f>'дети 7-11 лет'!D139</f>
        <v>19.7</v>
      </c>
      <c r="E173" s="168">
        <f>'дети 7-11 лет'!E139</f>
        <v>2.63</v>
      </c>
      <c r="F173" s="168">
        <f>'дети 7-11 лет'!F139</f>
        <v>266</v>
      </c>
      <c r="G173" s="168">
        <f>'дети 7-11 лет'!G139</f>
        <v>0.08</v>
      </c>
      <c r="H173" s="168">
        <f>'дети 7-11 лет'!H139</f>
        <v>0.5</v>
      </c>
      <c r="I173" s="168">
        <f>'дети 7-11 лет'!I139</f>
        <v>0.3</v>
      </c>
      <c r="J173" s="168">
        <f>'дети 7-11 лет'!J139</f>
        <v>0.69</v>
      </c>
      <c r="K173" s="168">
        <f>'дети 7-11 лет'!K139</f>
        <v>226</v>
      </c>
      <c r="L173" s="168">
        <f>'дети 7-11 лет'!L139</f>
        <v>18.47</v>
      </c>
      <c r="M173" s="168">
        <f>'дети 7-11 лет'!M139</f>
        <v>338</v>
      </c>
      <c r="N173" s="169">
        <f>'дети 7-11 лет'!N139</f>
        <v>1.31</v>
      </c>
      <c r="O173" s="171">
        <f>'дети 7-11 лет'!O139</f>
        <v>340</v>
      </c>
      <c r="P173" s="171">
        <f>'дети 7-11 лет'!P139</f>
        <v>2004</v>
      </c>
    </row>
    <row r="174" spans="1:16" ht="2.25" customHeight="1" x14ac:dyDescent="0.25">
      <c r="A174" s="186"/>
      <c r="B174" s="184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70"/>
      <c r="O174" s="172"/>
      <c r="P174" s="172"/>
    </row>
    <row r="175" spans="1:16" ht="18.75" customHeight="1" x14ac:dyDescent="0.25">
      <c r="A175" s="34" t="e">
        <f>'дети 7-11 лет'!#REF!</f>
        <v>#REF!</v>
      </c>
      <c r="B175" s="35" t="e">
        <f>'дети 7-11 лет'!#REF!</f>
        <v>#REF!</v>
      </c>
      <c r="C175" s="36" t="e">
        <f>'дети 7-11 лет'!#REF!</f>
        <v>#REF!</v>
      </c>
      <c r="D175" s="36" t="e">
        <f>'дети 7-11 лет'!#REF!</f>
        <v>#REF!</v>
      </c>
      <c r="E175" s="36" t="e">
        <f>'дети 7-11 лет'!#REF!</f>
        <v>#REF!</v>
      </c>
      <c r="F175" s="36" t="e">
        <f>'дети 7-11 лет'!#REF!</f>
        <v>#REF!</v>
      </c>
      <c r="G175" s="36" t="e">
        <f>'дети 7-11 лет'!#REF!</f>
        <v>#REF!</v>
      </c>
      <c r="H175" s="36" t="e">
        <f>'дети 7-11 лет'!#REF!</f>
        <v>#REF!</v>
      </c>
      <c r="I175" s="36" t="e">
        <f>'дети 7-11 лет'!#REF!</f>
        <v>#REF!</v>
      </c>
      <c r="J175" s="36" t="e">
        <f>'дети 7-11 лет'!#REF!</f>
        <v>#REF!</v>
      </c>
      <c r="K175" s="36" t="e">
        <f>'дети 7-11 лет'!#REF!</f>
        <v>#REF!</v>
      </c>
      <c r="L175" s="36" t="e">
        <f>'дети 7-11 лет'!#REF!</f>
        <v>#REF!</v>
      </c>
      <c r="M175" s="36" t="e">
        <f>'дети 7-11 лет'!#REF!</f>
        <v>#REF!</v>
      </c>
      <c r="N175" s="37" t="e">
        <f>'дети 7-11 лет'!#REF!</f>
        <v>#REF!</v>
      </c>
      <c r="O175" s="38" t="e">
        <f>'дети 7-11 лет'!#REF!</f>
        <v>#REF!</v>
      </c>
      <c r="P175" s="38" t="e">
        <f>'дети 7-11 лет'!#REF!</f>
        <v>#REF!</v>
      </c>
    </row>
    <row r="176" spans="1:16" ht="18.75" customHeight="1" x14ac:dyDescent="0.25">
      <c r="A176" s="6" t="str">
        <f>'дети 7-11 лет'!A140</f>
        <v>Бутерброд с колбасой п/к</v>
      </c>
      <c r="B176" s="8" t="str">
        <f>'дети 7-11 лет'!B140</f>
        <v>20/20</v>
      </c>
      <c r="C176" s="7">
        <f>'дети 7-11 лет'!C140</f>
        <v>4.54</v>
      </c>
      <c r="D176" s="7">
        <f>'дети 7-11 лет'!D140</f>
        <v>7.82</v>
      </c>
      <c r="E176" s="7">
        <f>'дети 7-11 лет'!E140</f>
        <v>9.7200000000000006</v>
      </c>
      <c r="F176" s="44">
        <f>'дети 7-11 лет'!F140</f>
        <v>127</v>
      </c>
      <c r="G176" s="7">
        <f>'дети 7-11 лет'!G140</f>
        <v>7.0000000000000007E-2</v>
      </c>
      <c r="H176" s="7">
        <f>'дети 7-11 лет'!H140</f>
        <v>0</v>
      </c>
      <c r="I176" s="7">
        <f>'дети 7-11 лет'!I140</f>
        <v>0</v>
      </c>
      <c r="J176" s="7">
        <f>'дети 7-11 лет'!J140</f>
        <v>0.36</v>
      </c>
      <c r="K176" s="7">
        <f>'дети 7-11 лет'!K140</f>
        <v>10</v>
      </c>
      <c r="L176" s="7">
        <f>'дети 7-11 лет'!L140</f>
        <v>14.4</v>
      </c>
      <c r="M176" s="7">
        <f>'дети 7-11 лет'!M140</f>
        <v>65</v>
      </c>
      <c r="N176" s="7">
        <f>'дети 7-11 лет'!N140</f>
        <v>0.96</v>
      </c>
      <c r="O176" s="8">
        <f>'дети 7-11 лет'!O140</f>
        <v>6</v>
      </c>
      <c r="P176" s="8"/>
    </row>
    <row r="177" spans="1:16" ht="15.75" customHeight="1" x14ac:dyDescent="0.25">
      <c r="A177" s="9" t="s">
        <v>35</v>
      </c>
      <c r="B177" s="5"/>
      <c r="C177" s="10" t="e">
        <f t="shared" ref="C177:N177" si="45">SUM(C173:C176)</f>
        <v>#REF!</v>
      </c>
      <c r="D177" s="10" t="e">
        <f t="shared" si="45"/>
        <v>#REF!</v>
      </c>
      <c r="E177" s="10" t="e">
        <f t="shared" si="45"/>
        <v>#REF!</v>
      </c>
      <c r="F177" s="10" t="e">
        <f t="shared" si="45"/>
        <v>#REF!</v>
      </c>
      <c r="G177" s="10" t="e">
        <f t="shared" si="45"/>
        <v>#REF!</v>
      </c>
      <c r="H177" s="10" t="e">
        <f t="shared" si="45"/>
        <v>#REF!</v>
      </c>
      <c r="I177" s="10" t="e">
        <f t="shared" si="45"/>
        <v>#REF!</v>
      </c>
      <c r="J177" s="10" t="e">
        <f t="shared" si="45"/>
        <v>#REF!</v>
      </c>
      <c r="K177" s="10" t="e">
        <f t="shared" si="45"/>
        <v>#REF!</v>
      </c>
      <c r="L177" s="10" t="e">
        <f t="shared" si="45"/>
        <v>#REF!</v>
      </c>
      <c r="M177" s="10" t="e">
        <f t="shared" si="45"/>
        <v>#REF!</v>
      </c>
      <c r="N177" s="10" t="e">
        <f t="shared" si="45"/>
        <v>#REF!</v>
      </c>
      <c r="O177" s="7"/>
      <c r="P177" s="7"/>
    </row>
    <row r="178" spans="1:16" ht="15.75" customHeight="1" x14ac:dyDescent="0.25">
      <c r="A178" s="194" t="s">
        <v>81</v>
      </c>
      <c r="B178" s="201"/>
      <c r="C178" s="201"/>
      <c r="D178" s="201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2"/>
    </row>
    <row r="179" spans="1:16" ht="15.75" customHeight="1" x14ac:dyDescent="0.25">
      <c r="A179" s="19" t="e">
        <f>'дети 7-11 лет'!#REF!</f>
        <v>#REF!</v>
      </c>
      <c r="B179" s="8" t="e">
        <f>'дети 7-11 лет'!#REF!</f>
        <v>#REF!</v>
      </c>
      <c r="C179" s="7">
        <v>0.4</v>
      </c>
      <c r="D179" s="7">
        <v>0.4</v>
      </c>
      <c r="E179" s="7">
        <v>70</v>
      </c>
      <c r="F179" s="7">
        <v>292.36</v>
      </c>
      <c r="G179" s="7" t="e">
        <f>'дети 7-11 лет'!#REF!</f>
        <v>#REF!</v>
      </c>
      <c r="H179" s="7" t="e">
        <f>'дети 7-11 лет'!#REF!</f>
        <v>#REF!</v>
      </c>
      <c r="I179" s="7" t="e">
        <f>'дети 7-11 лет'!#REF!</f>
        <v>#REF!</v>
      </c>
      <c r="J179" s="7" t="e">
        <f>'дети 7-11 лет'!#REF!</f>
        <v>#REF!</v>
      </c>
      <c r="K179" s="7" t="e">
        <f>'дети 7-11 лет'!#REF!</f>
        <v>#REF!</v>
      </c>
      <c r="L179" s="7" t="e">
        <f>'дети 7-11 лет'!#REF!</f>
        <v>#REF!</v>
      </c>
      <c r="M179" s="7" t="e">
        <f>'дети 7-11 лет'!#REF!</f>
        <v>#REF!</v>
      </c>
      <c r="N179" s="7" t="e">
        <f>'дети 7-11 лет'!#REF!</f>
        <v>#REF!</v>
      </c>
      <c r="O179" s="8" t="e">
        <f>'дети 7-11 лет'!#REF!</f>
        <v>#REF!</v>
      </c>
      <c r="P179" s="8"/>
    </row>
    <row r="180" spans="1:16" ht="15.75" customHeight="1" x14ac:dyDescent="0.25">
      <c r="A180" s="19" t="e">
        <f>'дети 7-11 лет'!#REF!</f>
        <v>#REF!</v>
      </c>
      <c r="B180" s="14" t="e">
        <f>'дети 7-11 лет'!#REF!</f>
        <v>#REF!</v>
      </c>
      <c r="C180" s="12" t="e">
        <f>'дети 7-11 лет'!#REF!</f>
        <v>#REF!</v>
      </c>
      <c r="D180" s="12" t="e">
        <f>'дети 7-11 лет'!#REF!</f>
        <v>#REF!</v>
      </c>
      <c r="E180" s="12" t="e">
        <f>'дети 7-11 лет'!#REF!</f>
        <v>#REF!</v>
      </c>
      <c r="F180" s="44" t="e">
        <f>'дети 7-11 лет'!#REF!</f>
        <v>#REF!</v>
      </c>
      <c r="G180" s="12" t="e">
        <f>'дети 7-11 лет'!#REF!</f>
        <v>#REF!</v>
      </c>
      <c r="H180" s="12" t="e">
        <f>'дети 7-11 лет'!#REF!</f>
        <v>#REF!</v>
      </c>
      <c r="I180" s="12" t="e">
        <f>'дети 7-11 лет'!#REF!</f>
        <v>#REF!</v>
      </c>
      <c r="J180" s="12" t="e">
        <f>'дети 7-11 лет'!#REF!</f>
        <v>#REF!</v>
      </c>
      <c r="K180" s="12" t="e">
        <f>'дети 7-11 лет'!#REF!</f>
        <v>#REF!</v>
      </c>
      <c r="L180" s="12" t="e">
        <f>'дети 7-11 лет'!#REF!</f>
        <v>#REF!</v>
      </c>
      <c r="M180" s="12" t="e">
        <f>'дети 7-11 лет'!#REF!</f>
        <v>#REF!</v>
      </c>
      <c r="N180" s="12" t="e">
        <f>'дети 7-11 лет'!#REF!</f>
        <v>#REF!</v>
      </c>
      <c r="O180" s="8">
        <v>686</v>
      </c>
      <c r="P180" s="8" t="e">
        <f>'дети 7-11 лет'!#REF!</f>
        <v>#REF!</v>
      </c>
    </row>
    <row r="181" spans="1:16" ht="15.75" customHeight="1" x14ac:dyDescent="0.25">
      <c r="A181" s="9" t="s">
        <v>35</v>
      </c>
      <c r="B181" s="5"/>
      <c r="C181" s="10" t="e">
        <f>SUM(C179:C180)</f>
        <v>#REF!</v>
      </c>
      <c r="D181" s="10" t="e">
        <f t="shared" ref="D181:N181" si="46">SUM(D179:D180)</f>
        <v>#REF!</v>
      </c>
      <c r="E181" s="10" t="e">
        <f t="shared" si="46"/>
        <v>#REF!</v>
      </c>
      <c r="F181" s="10" t="e">
        <f t="shared" si="46"/>
        <v>#REF!</v>
      </c>
      <c r="G181" s="10" t="e">
        <f t="shared" si="46"/>
        <v>#REF!</v>
      </c>
      <c r="H181" s="10" t="e">
        <f t="shared" si="46"/>
        <v>#REF!</v>
      </c>
      <c r="I181" s="10" t="e">
        <f t="shared" si="46"/>
        <v>#REF!</v>
      </c>
      <c r="J181" s="10" t="e">
        <f t="shared" si="46"/>
        <v>#REF!</v>
      </c>
      <c r="K181" s="10" t="e">
        <f t="shared" si="46"/>
        <v>#REF!</v>
      </c>
      <c r="L181" s="10" t="e">
        <f t="shared" si="46"/>
        <v>#REF!</v>
      </c>
      <c r="M181" s="10" t="e">
        <f t="shared" si="46"/>
        <v>#REF!</v>
      </c>
      <c r="N181" s="10" t="e">
        <f t="shared" si="46"/>
        <v>#REF!</v>
      </c>
      <c r="O181" s="7"/>
      <c r="P181" s="7"/>
    </row>
    <row r="182" spans="1:16" ht="15" customHeight="1" x14ac:dyDescent="0.25">
      <c r="A182" s="167" t="s">
        <v>11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</row>
    <row r="183" spans="1:16" ht="18" customHeight="1" x14ac:dyDescent="0.25">
      <c r="A183" s="6" t="s">
        <v>95</v>
      </c>
      <c r="B183" s="5">
        <v>25</v>
      </c>
      <c r="C183" s="12">
        <v>0.1</v>
      </c>
      <c r="D183" s="12">
        <v>0.02</v>
      </c>
      <c r="E183" s="12">
        <v>0.5</v>
      </c>
      <c r="F183" s="12">
        <f>C183*4.1+D183*9.3+E183*4.1</f>
        <v>2.6459999999999999</v>
      </c>
      <c r="G183" s="12">
        <v>0</v>
      </c>
      <c r="H183" s="12">
        <v>1.75</v>
      </c>
      <c r="I183" s="12">
        <v>0</v>
      </c>
      <c r="J183" s="12">
        <v>0.02</v>
      </c>
      <c r="K183" s="12">
        <v>4.25</v>
      </c>
      <c r="L183" s="12">
        <v>3.5</v>
      </c>
      <c r="M183" s="12">
        <v>7.5</v>
      </c>
      <c r="N183" s="12">
        <v>0.12</v>
      </c>
      <c r="O183" s="8" t="s">
        <v>72</v>
      </c>
      <c r="P183" s="8"/>
    </row>
    <row r="184" spans="1:16" ht="18.75" customHeight="1" x14ac:dyDescent="0.25">
      <c r="A184" s="6" t="str">
        <f>[1]Младшие!A127</f>
        <v>Борщ из свежей капусты с картофелем и сметаной</v>
      </c>
      <c r="B184" s="5" t="str">
        <f>[1]Младшие!B127</f>
        <v>250/10</v>
      </c>
      <c r="C184" s="12">
        <f>[1]Младшие!C127</f>
        <v>2.1</v>
      </c>
      <c r="D184" s="12">
        <f>[1]Младшие!D127</f>
        <v>8.6</v>
      </c>
      <c r="E184" s="12">
        <f>[1]Младшие!E127</f>
        <v>12.8</v>
      </c>
      <c r="F184" s="12">
        <f>C184*4.1+D184*9.3+E184*4.1</f>
        <v>141.07</v>
      </c>
      <c r="G184" s="12">
        <f>[1]Младшие!G127</f>
        <v>0.2</v>
      </c>
      <c r="H184" s="12">
        <f>[1]Младшие!H127</f>
        <v>10.25</v>
      </c>
      <c r="I184" s="12">
        <f>[1]Младшие!I127</f>
        <v>0</v>
      </c>
      <c r="J184" s="12">
        <f>[1]Младшие!J127</f>
        <v>2</v>
      </c>
      <c r="K184" s="12">
        <f>[1]Младшие!K127</f>
        <v>32.5</v>
      </c>
      <c r="L184" s="12">
        <f>[1]Младшие!L127</f>
        <v>30.27</v>
      </c>
      <c r="M184" s="12">
        <f>[1]Младшие!M127</f>
        <v>70.5</v>
      </c>
      <c r="N184" s="12">
        <f>[1]Младшие!N127</f>
        <v>1.1499999999999999</v>
      </c>
      <c r="O184" s="8">
        <f>[1]Младшие!O127</f>
        <v>110</v>
      </c>
      <c r="P184" s="8">
        <f>[1]Младшие!P127</f>
        <v>2004</v>
      </c>
    </row>
    <row r="185" spans="1:16" ht="19.5" customHeight="1" x14ac:dyDescent="0.25">
      <c r="A185" s="11" t="s">
        <v>96</v>
      </c>
      <c r="B185" s="5">
        <f>[1]Младшие!B128</f>
        <v>200</v>
      </c>
      <c r="C185" s="12">
        <f>C27</f>
        <v>16.8</v>
      </c>
      <c r="D185" s="12">
        <f>D27</f>
        <v>14.2</v>
      </c>
      <c r="E185" s="12">
        <f>E27</f>
        <v>16.600000000000001</v>
      </c>
      <c r="F185" s="12">
        <f>C185*4.1+D185*9.3+E185*4.1</f>
        <v>269</v>
      </c>
      <c r="G185" s="12">
        <f>[1]Младшие!G128</f>
        <v>0.06</v>
      </c>
      <c r="H185" s="12">
        <f>[1]Младшие!H128</f>
        <v>21.44</v>
      </c>
      <c r="I185" s="12">
        <f>[1]Младшие!I128</f>
        <v>0</v>
      </c>
      <c r="J185" s="12">
        <v>4</v>
      </c>
      <c r="K185" s="12">
        <f>[1]Младшие!K128</f>
        <v>70.02</v>
      </c>
      <c r="L185" s="12">
        <f>[1]Младшие!L128</f>
        <v>5</v>
      </c>
      <c r="M185" s="12">
        <f>[1]Младшие!M128</f>
        <v>0</v>
      </c>
      <c r="N185" s="12">
        <f>[1]Младшие!N128</f>
        <v>2.96</v>
      </c>
      <c r="O185" s="8">
        <f>[1]Младшие!O128</f>
        <v>112</v>
      </c>
      <c r="P185" s="8">
        <f>[1]Младшие!P128</f>
        <v>1996</v>
      </c>
    </row>
    <row r="186" spans="1:16" ht="17.25" customHeight="1" x14ac:dyDescent="0.25">
      <c r="A186" s="11" t="str">
        <f>[1]Младшие!A129</f>
        <v>Напиток яблочный</v>
      </c>
      <c r="B186" s="5">
        <f>[1]Младшие!B129</f>
        <v>200</v>
      </c>
      <c r="C186" s="12">
        <f>[1]Младшие!C129</f>
        <v>0.1</v>
      </c>
      <c r="D186" s="12">
        <f>[1]Младшие!D129</f>
        <v>0.1</v>
      </c>
      <c r="E186" s="12">
        <f>[1]Младшие!E129</f>
        <v>36</v>
      </c>
      <c r="F186" s="12">
        <f>C186*4.1+D186*9.3+E186*4.1</f>
        <v>148.94</v>
      </c>
      <c r="G186" s="12">
        <f>[1]Младшие!G129</f>
        <v>0.01</v>
      </c>
      <c r="H186" s="12">
        <f>[1]Младшие!H129</f>
        <v>7</v>
      </c>
      <c r="I186" s="12">
        <f>[1]Младшие!I129</f>
        <v>0</v>
      </c>
      <c r="J186" s="12">
        <f>[1]Младшие!J129</f>
        <v>0</v>
      </c>
      <c r="K186" s="12">
        <f>[1]Младшие!K129</f>
        <v>14.22</v>
      </c>
      <c r="L186" s="12">
        <f>[1]Младшие!L129</f>
        <v>0</v>
      </c>
      <c r="M186" s="12">
        <f>[1]Младшие!M129</f>
        <v>0</v>
      </c>
      <c r="N186" s="12">
        <f>[1]Младшие!N129</f>
        <v>0.48</v>
      </c>
      <c r="O186" s="8">
        <f>[1]Младшие!O129</f>
        <v>701</v>
      </c>
      <c r="P186" s="8">
        <f>[1]Младшие!P129</f>
        <v>2004</v>
      </c>
    </row>
    <row r="187" spans="1:16" ht="16.5" customHeight="1" x14ac:dyDescent="0.25">
      <c r="A187" s="6" t="s">
        <v>89</v>
      </c>
      <c r="B187" s="5">
        <f>B154</f>
        <v>40</v>
      </c>
      <c r="C187" s="12">
        <f>C154</f>
        <v>1.6</v>
      </c>
      <c r="D187" s="12">
        <f>D154</f>
        <v>0.4</v>
      </c>
      <c r="E187" s="12">
        <f>E154</f>
        <v>14.82</v>
      </c>
      <c r="F187" s="12">
        <f>C187*4.1+D187*9.3+E187*4.1</f>
        <v>71.042000000000002</v>
      </c>
      <c r="G187" s="12">
        <f t="shared" ref="G187:O187" si="47">G154</f>
        <v>0.08</v>
      </c>
      <c r="H187" s="12">
        <f t="shared" si="47"/>
        <v>0</v>
      </c>
      <c r="I187" s="12">
        <f t="shared" si="47"/>
        <v>0.3</v>
      </c>
      <c r="J187" s="12">
        <f t="shared" si="47"/>
        <v>1.7</v>
      </c>
      <c r="K187" s="12">
        <f t="shared" si="47"/>
        <v>100</v>
      </c>
      <c r="L187" s="12">
        <f t="shared" si="47"/>
        <v>45</v>
      </c>
      <c r="M187" s="12">
        <f t="shared" si="47"/>
        <v>100</v>
      </c>
      <c r="N187" s="12">
        <f t="shared" si="47"/>
        <v>0.4</v>
      </c>
      <c r="O187" s="12" t="str">
        <f t="shared" si="47"/>
        <v>ТК</v>
      </c>
      <c r="P187" s="8"/>
    </row>
    <row r="188" spans="1:16" ht="17.25" customHeight="1" x14ac:dyDescent="0.25">
      <c r="A188" s="13" t="s">
        <v>35</v>
      </c>
      <c r="B188" s="14"/>
      <c r="C188" s="15">
        <f>SUM(C183:C187)</f>
        <v>20.700000000000003</v>
      </c>
      <c r="D188" s="15">
        <f t="shared" ref="D188:N188" si="48">SUM(D183:D187)</f>
        <v>23.32</v>
      </c>
      <c r="E188" s="15">
        <f t="shared" si="48"/>
        <v>80.72</v>
      </c>
      <c r="F188" s="15">
        <f t="shared" si="48"/>
        <v>632.69799999999998</v>
      </c>
      <c r="G188" s="15">
        <f t="shared" si="48"/>
        <v>0.35000000000000003</v>
      </c>
      <c r="H188" s="15">
        <f t="shared" si="48"/>
        <v>40.44</v>
      </c>
      <c r="I188" s="15">
        <f t="shared" si="48"/>
        <v>0.3</v>
      </c>
      <c r="J188" s="15">
        <f t="shared" si="48"/>
        <v>7.72</v>
      </c>
      <c r="K188" s="15">
        <f t="shared" si="48"/>
        <v>220.99</v>
      </c>
      <c r="L188" s="15">
        <f t="shared" si="48"/>
        <v>83.77</v>
      </c>
      <c r="M188" s="15">
        <f t="shared" si="48"/>
        <v>178</v>
      </c>
      <c r="N188" s="15">
        <f t="shared" si="48"/>
        <v>5.1100000000000012</v>
      </c>
      <c r="O188" s="15"/>
      <c r="P188" s="15"/>
    </row>
    <row r="189" spans="1:16" ht="15.75" customHeight="1" x14ac:dyDescent="0.25">
      <c r="A189" s="179" t="s">
        <v>83</v>
      </c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1"/>
    </row>
    <row r="190" spans="1:16" ht="19.5" customHeight="1" x14ac:dyDescent="0.25">
      <c r="A190" s="11" t="str">
        <f>[1]Младшие!A249</f>
        <v>Бефстроганов из филе птицы</v>
      </c>
      <c r="B190" s="14" t="str">
        <f>[1]Младшие!B249</f>
        <v>50/50</v>
      </c>
      <c r="C190" s="12">
        <f>[1]Младшие!C249</f>
        <v>14</v>
      </c>
      <c r="D190" s="12">
        <f>[1]Младшие!D249</f>
        <v>10.199999999999999</v>
      </c>
      <c r="E190" s="12">
        <f>[1]Младшие!E249</f>
        <v>6.1</v>
      </c>
      <c r="F190" s="12">
        <f>C190*4.1+D190*9.3+E190*4.1</f>
        <v>177.26999999999998</v>
      </c>
      <c r="G190" s="12">
        <f>[1]Младшие!G249</f>
        <v>0.06</v>
      </c>
      <c r="H190" s="12">
        <f>[1]Младшие!H249</f>
        <v>0.02</v>
      </c>
      <c r="I190" s="12">
        <v>0.6</v>
      </c>
      <c r="J190" s="12">
        <f>[1]Младшие!J249</f>
        <v>0</v>
      </c>
      <c r="K190" s="12">
        <f>[1]Младшие!K249</f>
        <v>14.6</v>
      </c>
      <c r="L190" s="12">
        <f>[1]Младшие!L249</f>
        <v>12.5</v>
      </c>
      <c r="M190" s="12">
        <f>[1]Младшие!M249</f>
        <v>300</v>
      </c>
      <c r="N190" s="12">
        <f>[1]Младшие!N249</f>
        <v>1.19</v>
      </c>
      <c r="O190" s="8">
        <f>[1]Младшие!O249</f>
        <v>423</v>
      </c>
      <c r="P190" s="8">
        <f>[1]Младшие!P249</f>
        <v>2004</v>
      </c>
    </row>
    <row r="191" spans="1:16" ht="18.75" customHeight="1" x14ac:dyDescent="0.25">
      <c r="A191" s="11" t="str">
        <f>[1]Младшие!A229</f>
        <v>Рис отварной с маслом сливочным</v>
      </c>
      <c r="B191" s="14" t="str">
        <f>[1]Младшие!B229</f>
        <v>150/5</v>
      </c>
      <c r="C191" s="12">
        <f>[1]Младшие!C229</f>
        <v>3.5</v>
      </c>
      <c r="D191" s="12">
        <f>[1]Младшие!D229</f>
        <v>5.8</v>
      </c>
      <c r="E191" s="12">
        <f>[1]Младшие!E229</f>
        <v>27.5</v>
      </c>
      <c r="F191" s="12">
        <f>C191*4.1+D191*9.3+E191*4.1</f>
        <v>181.04</v>
      </c>
      <c r="G191" s="12">
        <f>[1]Младшие!G229</f>
        <v>0.08</v>
      </c>
      <c r="H191" s="12">
        <f>[1]Младшие!H229</f>
        <v>8.48</v>
      </c>
      <c r="I191" s="12">
        <f>[1]Младшие!I229</f>
        <v>0</v>
      </c>
      <c r="J191" s="12">
        <f>[1]Младшие!J229</f>
        <v>0</v>
      </c>
      <c r="K191" s="12">
        <f>[1]Младшие!K229</f>
        <v>55.32</v>
      </c>
      <c r="L191" s="12">
        <f>[1]Младшие!L229</f>
        <v>2</v>
      </c>
      <c r="M191" s="12">
        <f>[1]Младшие!M229</f>
        <v>200</v>
      </c>
      <c r="N191" s="12">
        <f>[1]Младшие!N229</f>
        <v>1.22</v>
      </c>
      <c r="O191" s="8">
        <f>[1]Младшие!O229</f>
        <v>297</v>
      </c>
      <c r="P191" s="8">
        <f>[1]Младшие!P229</f>
        <v>2004</v>
      </c>
    </row>
    <row r="192" spans="1:16" ht="16.5" customHeight="1" x14ac:dyDescent="0.25">
      <c r="A192" s="11" t="s">
        <v>106</v>
      </c>
      <c r="B192" s="8">
        <v>200</v>
      </c>
      <c r="C192" s="7" t="e">
        <f>'дети 7-11 лет'!#REF!</f>
        <v>#REF!</v>
      </c>
      <c r="D192" s="7" t="e">
        <f>'дети 7-11 лет'!#REF!</f>
        <v>#REF!</v>
      </c>
      <c r="E192" s="7" t="e">
        <f>'дети 7-11 лет'!#REF!</f>
        <v>#REF!</v>
      </c>
      <c r="F192" s="12" t="e">
        <f>'дети 7-11 лет'!#REF!</f>
        <v>#REF!</v>
      </c>
      <c r="G192" s="7" t="e">
        <f>'дети 7-11 лет'!#REF!</f>
        <v>#REF!</v>
      </c>
      <c r="H192" s="7" t="e">
        <f>'дети 7-11 лет'!#REF!</f>
        <v>#REF!</v>
      </c>
      <c r="I192" s="7" t="e">
        <f>'дети 7-11 лет'!#REF!</f>
        <v>#REF!</v>
      </c>
      <c r="J192" s="7" t="e">
        <f>'дети 7-11 лет'!#REF!</f>
        <v>#REF!</v>
      </c>
      <c r="K192" s="7" t="e">
        <f>'дети 7-11 лет'!#REF!</f>
        <v>#REF!</v>
      </c>
      <c r="L192" s="7" t="e">
        <f>'дети 7-11 лет'!#REF!</f>
        <v>#REF!</v>
      </c>
      <c r="M192" s="7" t="e">
        <f>'дети 7-11 лет'!#REF!</f>
        <v>#REF!</v>
      </c>
      <c r="N192" s="7" t="e">
        <f>'дети 7-11 лет'!#REF!</f>
        <v>#REF!</v>
      </c>
      <c r="O192" s="8">
        <v>638</v>
      </c>
      <c r="P192" s="8">
        <v>2004</v>
      </c>
    </row>
    <row r="193" spans="1:16" ht="16.5" customHeight="1" x14ac:dyDescent="0.25">
      <c r="A193" s="11" t="str">
        <f>A159</f>
        <v>Хлеб ржано-пшеничный</v>
      </c>
      <c r="B193" s="14">
        <f>B159</f>
        <v>30</v>
      </c>
      <c r="C193" s="12">
        <f>C159</f>
        <v>1.6</v>
      </c>
      <c r="D193" s="12">
        <f>D159</f>
        <v>0.4</v>
      </c>
      <c r="E193" s="12">
        <f>E159</f>
        <v>14.82</v>
      </c>
      <c r="F193" s="12">
        <f>C193*4.1+D193*9.3+E193*4.1</f>
        <v>71.042000000000002</v>
      </c>
      <c r="G193" s="12">
        <f t="shared" ref="G193:O193" si="49">G159</f>
        <v>0.04</v>
      </c>
      <c r="H193" s="12">
        <f t="shared" si="49"/>
        <v>0</v>
      </c>
      <c r="I193" s="12">
        <f t="shared" si="49"/>
        <v>0.2</v>
      </c>
      <c r="J193" s="12">
        <f t="shared" si="49"/>
        <v>1.6</v>
      </c>
      <c r="K193" s="12">
        <f t="shared" si="49"/>
        <v>50</v>
      </c>
      <c r="L193" s="12">
        <f t="shared" si="49"/>
        <v>40</v>
      </c>
      <c r="M193" s="12">
        <f t="shared" si="49"/>
        <v>50</v>
      </c>
      <c r="N193" s="12">
        <f t="shared" si="49"/>
        <v>0.3</v>
      </c>
      <c r="O193" s="12" t="str">
        <f t="shared" si="49"/>
        <v>ТК</v>
      </c>
      <c r="P193" s="14"/>
    </row>
    <row r="194" spans="1:16" ht="17.25" customHeight="1" x14ac:dyDescent="0.25">
      <c r="A194" s="13" t="s">
        <v>35</v>
      </c>
      <c r="B194" s="14"/>
      <c r="C194" s="15" t="e">
        <f>SUM(C190:C193)</f>
        <v>#REF!</v>
      </c>
      <c r="D194" s="15" t="e">
        <f t="shared" ref="D194:N194" si="50">SUM(D190:D193)</f>
        <v>#REF!</v>
      </c>
      <c r="E194" s="15" t="e">
        <f t="shared" si="50"/>
        <v>#REF!</v>
      </c>
      <c r="F194" s="15" t="e">
        <f t="shared" si="50"/>
        <v>#REF!</v>
      </c>
      <c r="G194" s="15" t="e">
        <f t="shared" si="50"/>
        <v>#REF!</v>
      </c>
      <c r="H194" s="15" t="e">
        <f t="shared" si="50"/>
        <v>#REF!</v>
      </c>
      <c r="I194" s="15" t="e">
        <f t="shared" si="50"/>
        <v>#REF!</v>
      </c>
      <c r="J194" s="15" t="e">
        <f t="shared" si="50"/>
        <v>#REF!</v>
      </c>
      <c r="K194" s="15" t="e">
        <f t="shared" si="50"/>
        <v>#REF!</v>
      </c>
      <c r="L194" s="15" t="e">
        <f t="shared" si="50"/>
        <v>#REF!</v>
      </c>
      <c r="M194" s="15" t="e">
        <f t="shared" si="50"/>
        <v>#REF!</v>
      </c>
      <c r="N194" s="15" t="e">
        <f t="shared" si="50"/>
        <v>#REF!</v>
      </c>
      <c r="O194" s="15"/>
      <c r="P194" s="15"/>
    </row>
    <row r="195" spans="1:16" ht="14.25" customHeight="1" x14ac:dyDescent="0.25">
      <c r="A195" s="179" t="s">
        <v>105</v>
      </c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1"/>
    </row>
    <row r="196" spans="1:16" ht="17.25" customHeight="1" x14ac:dyDescent="0.25">
      <c r="A196" s="11" t="s">
        <v>104</v>
      </c>
      <c r="B196" s="14">
        <v>200</v>
      </c>
      <c r="C196" s="12" t="e">
        <f>C32</f>
        <v>#REF!</v>
      </c>
      <c r="D196" s="12" t="e">
        <f>D32</f>
        <v>#REF!</v>
      </c>
      <c r="E196" s="12" t="e">
        <f>E32</f>
        <v>#REF!</v>
      </c>
      <c r="F196" s="12" t="e">
        <f>C196*4.1+D196*9.3+E196*4.1</f>
        <v>#REF!</v>
      </c>
      <c r="G196" s="12">
        <v>0.1</v>
      </c>
      <c r="H196" s="12">
        <v>5</v>
      </c>
      <c r="I196" s="12">
        <v>0</v>
      </c>
      <c r="J196" s="12">
        <v>0.8</v>
      </c>
      <c r="K196" s="12">
        <v>440</v>
      </c>
      <c r="L196" s="12">
        <v>45</v>
      </c>
      <c r="M196" s="12">
        <v>320</v>
      </c>
      <c r="N196" s="12">
        <v>0.15</v>
      </c>
      <c r="O196" s="12" t="s">
        <v>79</v>
      </c>
      <c r="P196" s="16"/>
    </row>
    <row r="197" spans="1:16" ht="19.5" customHeight="1" x14ac:dyDescent="0.25">
      <c r="A197" s="13" t="s">
        <v>35</v>
      </c>
      <c r="B197" s="14"/>
      <c r="C197" s="15" t="e">
        <f>SUM(C196)</f>
        <v>#REF!</v>
      </c>
      <c r="D197" s="15" t="e">
        <f t="shared" ref="D197:N197" si="51">SUM(D196)</f>
        <v>#REF!</v>
      </c>
      <c r="E197" s="15" t="e">
        <f t="shared" si="51"/>
        <v>#REF!</v>
      </c>
      <c r="F197" s="15" t="e">
        <f t="shared" si="51"/>
        <v>#REF!</v>
      </c>
      <c r="G197" s="15">
        <f t="shared" si="51"/>
        <v>0.1</v>
      </c>
      <c r="H197" s="15">
        <f t="shared" si="51"/>
        <v>5</v>
      </c>
      <c r="I197" s="15">
        <f t="shared" si="51"/>
        <v>0</v>
      </c>
      <c r="J197" s="15">
        <f t="shared" si="51"/>
        <v>0.8</v>
      </c>
      <c r="K197" s="15">
        <f t="shared" si="51"/>
        <v>440</v>
      </c>
      <c r="L197" s="15">
        <f t="shared" si="51"/>
        <v>45</v>
      </c>
      <c r="M197" s="15">
        <f t="shared" si="51"/>
        <v>320</v>
      </c>
      <c r="N197" s="15">
        <f t="shared" si="51"/>
        <v>0.15</v>
      </c>
      <c r="O197" s="12"/>
      <c r="P197" s="16"/>
    </row>
    <row r="198" spans="1:16" ht="17.25" customHeight="1" x14ac:dyDescent="0.25">
      <c r="A198" s="13" t="s">
        <v>38</v>
      </c>
      <c r="B198" s="14"/>
      <c r="C198" s="15" t="e">
        <f>SUM(C177+C181+C188+C194+C197)</f>
        <v>#REF!</v>
      </c>
      <c r="D198" s="15" t="e">
        <f t="shared" ref="D198:N198" si="52">SUM(D177+D181+D188+D194+D197)</f>
        <v>#REF!</v>
      </c>
      <c r="E198" s="15" t="e">
        <f t="shared" si="52"/>
        <v>#REF!</v>
      </c>
      <c r="F198" s="15" t="e">
        <f t="shared" si="52"/>
        <v>#REF!</v>
      </c>
      <c r="G198" s="15" t="e">
        <f t="shared" si="52"/>
        <v>#REF!</v>
      </c>
      <c r="H198" s="15" t="e">
        <f t="shared" si="52"/>
        <v>#REF!</v>
      </c>
      <c r="I198" s="15" t="e">
        <f t="shared" si="52"/>
        <v>#REF!</v>
      </c>
      <c r="J198" s="15" t="e">
        <f t="shared" si="52"/>
        <v>#REF!</v>
      </c>
      <c r="K198" s="15" t="e">
        <f t="shared" si="52"/>
        <v>#REF!</v>
      </c>
      <c r="L198" s="15" t="e">
        <f t="shared" si="52"/>
        <v>#REF!</v>
      </c>
      <c r="M198" s="15" t="e">
        <f t="shared" si="52"/>
        <v>#REF!</v>
      </c>
      <c r="N198" s="15" t="e">
        <f t="shared" si="52"/>
        <v>#REF!</v>
      </c>
      <c r="O198" s="15"/>
      <c r="P198" s="15"/>
    </row>
    <row r="199" spans="1:16" ht="18" customHeight="1" x14ac:dyDescent="0.25">
      <c r="A199" s="182" t="s">
        <v>52</v>
      </c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</row>
    <row r="200" spans="1:16" ht="2.25" hidden="1" customHeight="1" x14ac:dyDescent="0.25">
      <c r="A200" s="17"/>
      <c r="B200" s="183"/>
      <c r="C200" s="183"/>
      <c r="D200" s="183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1:16" ht="25.5" customHeight="1" x14ac:dyDescent="0.25">
      <c r="A201" s="184" t="s">
        <v>24</v>
      </c>
      <c r="B201" s="184" t="s">
        <v>25</v>
      </c>
      <c r="C201" s="184" t="s">
        <v>0</v>
      </c>
      <c r="D201" s="184"/>
      <c r="E201" s="184"/>
      <c r="F201" s="185" t="s">
        <v>33</v>
      </c>
      <c r="G201" s="184" t="s">
        <v>4</v>
      </c>
      <c r="H201" s="184"/>
      <c r="I201" s="184"/>
      <c r="J201" s="184"/>
      <c r="K201" s="184" t="s">
        <v>5</v>
      </c>
      <c r="L201" s="184"/>
      <c r="M201" s="184"/>
      <c r="N201" s="184"/>
      <c r="O201" s="184" t="s">
        <v>31</v>
      </c>
      <c r="P201" s="184" t="s">
        <v>32</v>
      </c>
    </row>
    <row r="202" spans="1:16" ht="23.25" customHeight="1" x14ac:dyDescent="0.25">
      <c r="A202" s="184"/>
      <c r="B202" s="184"/>
      <c r="C202" s="5" t="s">
        <v>27</v>
      </c>
      <c r="D202" s="5" t="s">
        <v>28</v>
      </c>
      <c r="E202" s="5" t="s">
        <v>29</v>
      </c>
      <c r="F202" s="185"/>
      <c r="G202" s="5" t="s">
        <v>30</v>
      </c>
      <c r="H202" s="5" t="s">
        <v>1</v>
      </c>
      <c r="I202" s="5" t="s">
        <v>2</v>
      </c>
      <c r="J202" s="5" t="s">
        <v>3</v>
      </c>
      <c r="K202" s="5" t="s">
        <v>6</v>
      </c>
      <c r="L202" s="5" t="s">
        <v>8</v>
      </c>
      <c r="M202" s="5" t="s">
        <v>7</v>
      </c>
      <c r="N202" s="5" t="s">
        <v>9</v>
      </c>
      <c r="O202" s="184"/>
      <c r="P202" s="184"/>
    </row>
    <row r="203" spans="1:16" ht="14.25" customHeight="1" x14ac:dyDescent="0.25">
      <c r="A203" s="5">
        <v>1</v>
      </c>
      <c r="B203" s="5">
        <v>2</v>
      </c>
      <c r="C203" s="5">
        <v>3</v>
      </c>
      <c r="D203" s="5">
        <v>4</v>
      </c>
      <c r="E203" s="5">
        <v>5</v>
      </c>
      <c r="F203" s="5">
        <v>6</v>
      </c>
      <c r="G203" s="5">
        <v>7</v>
      </c>
      <c r="H203" s="5">
        <v>8</v>
      </c>
      <c r="I203" s="5">
        <v>9</v>
      </c>
      <c r="J203" s="5">
        <v>10</v>
      </c>
      <c r="K203" s="5">
        <v>11</v>
      </c>
      <c r="L203" s="5">
        <v>12</v>
      </c>
      <c r="M203" s="5">
        <v>13</v>
      </c>
      <c r="N203" s="5">
        <v>14</v>
      </c>
      <c r="O203" s="5">
        <v>15</v>
      </c>
      <c r="P203" s="5">
        <v>16</v>
      </c>
    </row>
    <row r="204" spans="1:16" ht="15.75" customHeight="1" x14ac:dyDescent="0.25">
      <c r="A204" s="167" t="s">
        <v>10</v>
      </c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</row>
    <row r="205" spans="1:16" ht="16.5" customHeight="1" x14ac:dyDescent="0.25">
      <c r="A205" s="186" t="str">
        <f>'дети 7-11 лет'!A164</f>
        <v>Запеканка из творога со сгущенным молоком  (120/30)</v>
      </c>
      <c r="B205" s="184">
        <f>'дети 7-11 лет'!B164</f>
        <v>150</v>
      </c>
      <c r="C205" s="168">
        <f>'дети 7-11 лет'!C164</f>
        <v>18</v>
      </c>
      <c r="D205" s="168">
        <f>'дети 7-11 лет'!D164</f>
        <v>12.8</v>
      </c>
      <c r="E205" s="168">
        <f>'дети 7-11 лет'!E164</f>
        <v>22.45</v>
      </c>
      <c r="F205" s="168">
        <f>'дети 7-11 лет'!F164</f>
        <v>284.88</v>
      </c>
      <c r="G205" s="168">
        <f>'дети 7-11 лет'!G164</f>
        <v>0.05</v>
      </c>
      <c r="H205" s="168">
        <f>'дети 7-11 лет'!H164</f>
        <v>0.36</v>
      </c>
      <c r="I205" s="168">
        <f>'дети 7-11 лет'!I164</f>
        <v>0.12</v>
      </c>
      <c r="J205" s="168">
        <f>'дети 7-11 лет'!J164</f>
        <v>0.42</v>
      </c>
      <c r="K205" s="168">
        <f>'дети 7-11 лет'!K164</f>
        <v>335.36</v>
      </c>
      <c r="L205" s="168">
        <f>'дети 7-11 лет'!L164</f>
        <v>21.37</v>
      </c>
      <c r="M205" s="168">
        <f>'дети 7-11 лет'!M164</f>
        <v>190.4</v>
      </c>
      <c r="N205" s="169">
        <f>'дети 7-11 лет'!N164</f>
        <v>0.6</v>
      </c>
      <c r="O205" s="171">
        <f>'дети 7-11 лет'!O164</f>
        <v>366</v>
      </c>
      <c r="P205" s="171">
        <f>'дети 7-11 лет'!P164</f>
        <v>2004</v>
      </c>
    </row>
    <row r="206" spans="1:16" ht="2.25" customHeight="1" x14ac:dyDescent="0.25">
      <c r="A206" s="186"/>
      <c r="B206" s="184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70"/>
      <c r="O206" s="172"/>
      <c r="P206" s="172"/>
    </row>
    <row r="207" spans="1:16" ht="18" customHeight="1" x14ac:dyDescent="0.25">
      <c r="A207" s="6" t="e">
        <f>'дети 7-11 лет'!#REF!</f>
        <v>#REF!</v>
      </c>
      <c r="B207" s="5" t="e">
        <f>'дети 7-11 лет'!#REF!</f>
        <v>#REF!</v>
      </c>
      <c r="C207" s="7" t="e">
        <f>'дети 7-11 лет'!#REF!</f>
        <v>#REF!</v>
      </c>
      <c r="D207" s="7" t="e">
        <f>'дети 7-11 лет'!#REF!</f>
        <v>#REF!</v>
      </c>
      <c r="E207" s="7" t="e">
        <f>'дети 7-11 лет'!#REF!</f>
        <v>#REF!</v>
      </c>
      <c r="F207" s="7" t="e">
        <f>'дети 7-11 лет'!#REF!</f>
        <v>#REF!</v>
      </c>
      <c r="G207" s="7" t="e">
        <f>'дети 7-11 лет'!#REF!</f>
        <v>#REF!</v>
      </c>
      <c r="H207" s="7" t="e">
        <f>'дети 7-11 лет'!#REF!</f>
        <v>#REF!</v>
      </c>
      <c r="I207" s="7" t="e">
        <f>'дети 7-11 лет'!#REF!</f>
        <v>#REF!</v>
      </c>
      <c r="J207" s="7" t="e">
        <f>'дети 7-11 лет'!#REF!</f>
        <v>#REF!</v>
      </c>
      <c r="K207" s="7" t="e">
        <f>'дети 7-11 лет'!#REF!</f>
        <v>#REF!</v>
      </c>
      <c r="L207" s="7" t="e">
        <f>'дети 7-11 лет'!#REF!</f>
        <v>#REF!</v>
      </c>
      <c r="M207" s="7" t="e">
        <f>'дети 7-11 лет'!#REF!</f>
        <v>#REF!</v>
      </c>
      <c r="N207" s="7" t="e">
        <f>'дети 7-11 лет'!#REF!</f>
        <v>#REF!</v>
      </c>
      <c r="O207" s="8" t="e">
        <f>'дети 7-11 лет'!#REF!</f>
        <v>#REF!</v>
      </c>
      <c r="P207" s="8"/>
    </row>
    <row r="208" spans="1:16" ht="16.5" customHeight="1" x14ac:dyDescent="0.25">
      <c r="A208" s="47" t="e">
        <f>'дети 7-11 лет'!#REF!</f>
        <v>#REF!</v>
      </c>
      <c r="B208" s="46" t="e">
        <f>'дети 7-11 лет'!#REF!</f>
        <v>#REF!</v>
      </c>
      <c r="C208" s="45" t="e">
        <f>'дети 7-11 лет'!#REF!</f>
        <v>#REF!</v>
      </c>
      <c r="D208" s="45" t="e">
        <f>'дети 7-11 лет'!#REF!</f>
        <v>#REF!</v>
      </c>
      <c r="E208" s="45" t="e">
        <f>'дети 7-11 лет'!#REF!</f>
        <v>#REF!</v>
      </c>
      <c r="F208" s="45" t="e">
        <f>'дети 7-11 лет'!#REF!</f>
        <v>#REF!</v>
      </c>
      <c r="G208" s="45" t="e">
        <f>'дети 7-11 лет'!#REF!</f>
        <v>#REF!</v>
      </c>
      <c r="H208" s="45" t="e">
        <f>'дети 7-11 лет'!#REF!</f>
        <v>#REF!</v>
      </c>
      <c r="I208" s="45" t="e">
        <f>'дети 7-11 лет'!#REF!</f>
        <v>#REF!</v>
      </c>
      <c r="J208" s="45" t="e">
        <f>'дети 7-11 лет'!#REF!</f>
        <v>#REF!</v>
      </c>
      <c r="K208" s="45" t="e">
        <f>'дети 7-11 лет'!#REF!</f>
        <v>#REF!</v>
      </c>
      <c r="L208" s="45" t="e">
        <f>'дети 7-11 лет'!#REF!</f>
        <v>#REF!</v>
      </c>
      <c r="M208" s="45" t="e">
        <f>'дети 7-11 лет'!#REF!</f>
        <v>#REF!</v>
      </c>
      <c r="N208" s="45" t="e">
        <f>'дети 7-11 лет'!#REF!</f>
        <v>#REF!</v>
      </c>
      <c r="O208" s="8" t="e">
        <f>'дети 7-11 лет'!#REF!</f>
        <v>#REF!</v>
      </c>
      <c r="P208" s="8" t="e">
        <f>'дети 7-11 лет'!#REF!</f>
        <v>#REF!</v>
      </c>
    </row>
    <row r="209" spans="1:16" ht="18.75" customHeight="1" x14ac:dyDescent="0.25">
      <c r="A209" s="9" t="s">
        <v>35</v>
      </c>
      <c r="B209" s="8"/>
      <c r="C209" s="10" t="e">
        <f>SUM(C205:C207)</f>
        <v>#REF!</v>
      </c>
      <c r="D209" s="10" t="e">
        <f t="shared" ref="D209:N209" si="53">SUM(D205:D207)</f>
        <v>#REF!</v>
      </c>
      <c r="E209" s="10" t="e">
        <f t="shared" si="53"/>
        <v>#REF!</v>
      </c>
      <c r="F209" s="10" t="e">
        <f t="shared" si="53"/>
        <v>#REF!</v>
      </c>
      <c r="G209" s="10" t="e">
        <f t="shared" si="53"/>
        <v>#REF!</v>
      </c>
      <c r="H209" s="10" t="e">
        <f t="shared" si="53"/>
        <v>#REF!</v>
      </c>
      <c r="I209" s="10" t="e">
        <f t="shared" si="53"/>
        <v>#REF!</v>
      </c>
      <c r="J209" s="10" t="e">
        <f t="shared" si="53"/>
        <v>#REF!</v>
      </c>
      <c r="K209" s="10" t="e">
        <f t="shared" si="53"/>
        <v>#REF!</v>
      </c>
      <c r="L209" s="10" t="e">
        <f t="shared" si="53"/>
        <v>#REF!</v>
      </c>
      <c r="M209" s="10" t="e">
        <f t="shared" si="53"/>
        <v>#REF!</v>
      </c>
      <c r="N209" s="10" t="e">
        <f t="shared" si="53"/>
        <v>#REF!</v>
      </c>
      <c r="O209" s="8"/>
      <c r="P209" s="8"/>
    </row>
    <row r="210" spans="1:16" ht="16.5" customHeight="1" x14ac:dyDescent="0.25">
      <c r="A210" s="194" t="s">
        <v>81</v>
      </c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201"/>
      <c r="O210" s="201"/>
      <c r="P210" s="202"/>
    </row>
    <row r="211" spans="1:16" ht="15.75" customHeight="1" x14ac:dyDescent="0.25">
      <c r="A211" s="6" t="str">
        <f t="shared" ref="A211:O211" si="54">A47</f>
        <v>Фрукт свежий (мандарин, яблоко, груша)</v>
      </c>
      <c r="B211" s="8">
        <f t="shared" si="54"/>
        <v>100</v>
      </c>
      <c r="C211" s="7">
        <f t="shared" si="54"/>
        <v>0.4</v>
      </c>
      <c r="D211" s="7">
        <f t="shared" si="54"/>
        <v>0.4</v>
      </c>
      <c r="E211" s="7">
        <f t="shared" si="54"/>
        <v>45</v>
      </c>
      <c r="F211" s="7">
        <f t="shared" si="54"/>
        <v>292.36</v>
      </c>
      <c r="G211" s="7">
        <f t="shared" si="54"/>
        <v>0.03</v>
      </c>
      <c r="H211" s="7">
        <f t="shared" si="54"/>
        <v>5</v>
      </c>
      <c r="I211" s="7">
        <f t="shared" si="54"/>
        <v>0</v>
      </c>
      <c r="J211" s="7">
        <f t="shared" si="54"/>
        <v>0</v>
      </c>
      <c r="K211" s="7">
        <f t="shared" si="54"/>
        <v>2.2000000000000002</v>
      </c>
      <c r="L211" s="7">
        <f t="shared" si="54"/>
        <v>0</v>
      </c>
      <c r="M211" s="7">
        <f t="shared" si="54"/>
        <v>0</v>
      </c>
      <c r="N211" s="7">
        <f t="shared" si="54"/>
        <v>1</v>
      </c>
      <c r="O211" s="8" t="str">
        <f t="shared" si="54"/>
        <v>ТК</v>
      </c>
      <c r="P211" s="8"/>
    </row>
    <row r="212" spans="1:16" ht="18.75" customHeight="1" x14ac:dyDescent="0.25">
      <c r="A212" s="9" t="s">
        <v>35</v>
      </c>
      <c r="B212" s="5"/>
      <c r="C212" s="10">
        <f t="shared" ref="C212:N212" si="55">SUM(C211:C211)</f>
        <v>0.4</v>
      </c>
      <c r="D212" s="10">
        <f t="shared" si="55"/>
        <v>0.4</v>
      </c>
      <c r="E212" s="10">
        <f t="shared" si="55"/>
        <v>45</v>
      </c>
      <c r="F212" s="10">
        <f t="shared" si="55"/>
        <v>292.36</v>
      </c>
      <c r="G212" s="10">
        <f t="shared" si="55"/>
        <v>0.03</v>
      </c>
      <c r="H212" s="10">
        <f t="shared" si="55"/>
        <v>5</v>
      </c>
      <c r="I212" s="10">
        <f t="shared" si="55"/>
        <v>0</v>
      </c>
      <c r="J212" s="10">
        <f t="shared" si="55"/>
        <v>0</v>
      </c>
      <c r="K212" s="10">
        <f t="shared" si="55"/>
        <v>2.2000000000000002</v>
      </c>
      <c r="L212" s="10">
        <f t="shared" si="55"/>
        <v>0</v>
      </c>
      <c r="M212" s="10">
        <f t="shared" si="55"/>
        <v>0</v>
      </c>
      <c r="N212" s="10">
        <f t="shared" si="55"/>
        <v>1</v>
      </c>
      <c r="O212" s="7"/>
      <c r="P212" s="7"/>
    </row>
    <row r="213" spans="1:16" ht="14.25" customHeight="1" x14ac:dyDescent="0.25">
      <c r="A213" s="167" t="s">
        <v>11</v>
      </c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</row>
    <row r="214" spans="1:16" ht="20.25" customHeight="1" x14ac:dyDescent="0.25">
      <c r="A214" s="6" t="s">
        <v>80</v>
      </c>
      <c r="B214" s="5">
        <v>20</v>
      </c>
      <c r="C214" s="12">
        <v>0.2</v>
      </c>
      <c r="D214" s="12">
        <v>0</v>
      </c>
      <c r="E214" s="12">
        <v>0.5</v>
      </c>
      <c r="F214" s="12">
        <f t="shared" ref="F214:F219" si="56">C214*4.1+D214*9.3+E214*4.1</f>
        <v>2.8699999999999997</v>
      </c>
      <c r="G214" s="12">
        <v>0.01</v>
      </c>
      <c r="H214" s="12">
        <v>3.65</v>
      </c>
      <c r="I214" s="12">
        <v>0</v>
      </c>
      <c r="J214" s="12">
        <v>0</v>
      </c>
      <c r="K214" s="12">
        <v>30</v>
      </c>
      <c r="L214" s="12">
        <v>0</v>
      </c>
      <c r="M214" s="12">
        <v>20</v>
      </c>
      <c r="N214" s="12">
        <v>1.1100000000000001</v>
      </c>
      <c r="O214" s="8" t="s">
        <v>72</v>
      </c>
      <c r="P214" s="8"/>
    </row>
    <row r="215" spans="1:16" ht="18.75" customHeight="1" x14ac:dyDescent="0.25">
      <c r="A215" s="6" t="s">
        <v>36</v>
      </c>
      <c r="B215" s="5" t="s">
        <v>12</v>
      </c>
      <c r="C215" s="12">
        <v>12.7</v>
      </c>
      <c r="D215" s="12">
        <v>11.5</v>
      </c>
      <c r="E215" s="12">
        <v>2</v>
      </c>
      <c r="F215" s="12">
        <f t="shared" si="56"/>
        <v>167.21999999999997</v>
      </c>
      <c r="G215" s="12">
        <v>0.1</v>
      </c>
      <c r="H215" s="12">
        <v>3.25</v>
      </c>
      <c r="I215" s="12">
        <v>0</v>
      </c>
      <c r="J215" s="12">
        <v>1.42</v>
      </c>
      <c r="K215" s="12">
        <v>29.2</v>
      </c>
      <c r="L215" s="12">
        <v>27.27</v>
      </c>
      <c r="M215" s="12">
        <v>67.5</v>
      </c>
      <c r="N215" s="12">
        <v>1.1200000000000001</v>
      </c>
      <c r="O215" s="8">
        <v>140</v>
      </c>
      <c r="P215" s="8">
        <v>2004</v>
      </c>
    </row>
    <row r="216" spans="1:16" ht="19.5" customHeight="1" x14ac:dyDescent="0.25">
      <c r="A216" s="6" t="s">
        <v>53</v>
      </c>
      <c r="B216" s="5" t="s">
        <v>21</v>
      </c>
      <c r="C216" s="12">
        <v>9.3000000000000007</v>
      </c>
      <c r="D216" s="12">
        <v>5.5</v>
      </c>
      <c r="E216" s="12">
        <v>5.8</v>
      </c>
      <c r="F216" s="12">
        <f t="shared" si="56"/>
        <v>113.06</v>
      </c>
      <c r="G216" s="12">
        <v>0.15</v>
      </c>
      <c r="H216" s="12">
        <v>4.05</v>
      </c>
      <c r="I216" s="12">
        <v>0</v>
      </c>
      <c r="J216" s="12">
        <v>0</v>
      </c>
      <c r="K216" s="12">
        <v>21.61</v>
      </c>
      <c r="L216" s="12">
        <v>30</v>
      </c>
      <c r="M216" s="12">
        <v>350</v>
      </c>
      <c r="N216" s="12">
        <v>0</v>
      </c>
      <c r="O216" s="8">
        <v>374</v>
      </c>
      <c r="P216" s="8">
        <v>2004</v>
      </c>
    </row>
    <row r="217" spans="1:16" ht="19.5" customHeight="1" x14ac:dyDescent="0.25">
      <c r="A217" s="6" t="s">
        <v>20</v>
      </c>
      <c r="B217" s="5" t="s">
        <v>23</v>
      </c>
      <c r="C217" s="12">
        <v>3.1</v>
      </c>
      <c r="D217" s="12">
        <v>9.3000000000000007</v>
      </c>
      <c r="E217" s="12">
        <v>14.8</v>
      </c>
      <c r="F217" s="12">
        <f t="shared" si="56"/>
        <v>159.88</v>
      </c>
      <c r="G217" s="12">
        <v>0.11</v>
      </c>
      <c r="H217" s="12">
        <v>5.19</v>
      </c>
      <c r="I217" s="12">
        <v>0</v>
      </c>
      <c r="J217" s="12">
        <v>0</v>
      </c>
      <c r="K217" s="12">
        <v>36.5</v>
      </c>
      <c r="L217" s="12">
        <v>5</v>
      </c>
      <c r="M217" s="12">
        <v>100</v>
      </c>
      <c r="N217" s="12">
        <v>1.07</v>
      </c>
      <c r="O217" s="8">
        <v>520</v>
      </c>
      <c r="P217" s="8">
        <v>2004</v>
      </c>
    </row>
    <row r="218" spans="1:16" ht="18" customHeight="1" x14ac:dyDescent="0.25">
      <c r="A218" s="6" t="s">
        <v>88</v>
      </c>
      <c r="B218" s="5">
        <v>200</v>
      </c>
      <c r="C218" s="12">
        <v>0.6</v>
      </c>
      <c r="D218" s="12">
        <v>0</v>
      </c>
      <c r="E218" s="12">
        <v>36</v>
      </c>
      <c r="F218" s="12">
        <f t="shared" si="56"/>
        <v>150.06</v>
      </c>
      <c r="G218" s="12">
        <v>0.02</v>
      </c>
      <c r="H218" s="12">
        <v>10</v>
      </c>
      <c r="I218" s="12">
        <v>0</v>
      </c>
      <c r="J218" s="12">
        <v>0</v>
      </c>
      <c r="K218" s="12">
        <v>41.14</v>
      </c>
      <c r="L218" s="12">
        <v>0</v>
      </c>
      <c r="M218" s="12">
        <v>0</v>
      </c>
      <c r="N218" s="12">
        <v>0.68</v>
      </c>
      <c r="O218" s="8">
        <v>639</v>
      </c>
      <c r="P218" s="8"/>
    </row>
    <row r="219" spans="1:16" ht="16.5" customHeight="1" x14ac:dyDescent="0.25">
      <c r="A219" s="6" t="s">
        <v>89</v>
      </c>
      <c r="B219" s="5">
        <v>40</v>
      </c>
      <c r="C219" s="12">
        <v>1.6</v>
      </c>
      <c r="D219" s="12">
        <v>0.4</v>
      </c>
      <c r="E219" s="12">
        <v>14.82</v>
      </c>
      <c r="F219" s="12">
        <f t="shared" si="56"/>
        <v>71.042000000000002</v>
      </c>
      <c r="G219" s="12">
        <v>0.08</v>
      </c>
      <c r="H219" s="12">
        <v>0</v>
      </c>
      <c r="I219" s="12">
        <v>0.3</v>
      </c>
      <c r="J219" s="12">
        <v>2.2999999999999998</v>
      </c>
      <c r="K219" s="12">
        <v>100</v>
      </c>
      <c r="L219" s="12">
        <v>45</v>
      </c>
      <c r="M219" s="12">
        <v>100</v>
      </c>
      <c r="N219" s="12">
        <v>0.4</v>
      </c>
      <c r="O219" s="12" t="s">
        <v>72</v>
      </c>
      <c r="P219" s="8"/>
    </row>
    <row r="220" spans="1:16" ht="17.25" customHeight="1" x14ac:dyDescent="0.25">
      <c r="A220" s="13" t="s">
        <v>35</v>
      </c>
      <c r="B220" s="14"/>
      <c r="C220" s="15">
        <f>SUM(C214:C219)</f>
        <v>27.500000000000004</v>
      </c>
      <c r="D220" s="15">
        <f t="shared" ref="D220:N220" si="57">SUM(D214:D219)</f>
        <v>26.7</v>
      </c>
      <c r="E220" s="15">
        <f t="shared" si="57"/>
        <v>73.92</v>
      </c>
      <c r="F220" s="15">
        <f t="shared" si="57"/>
        <v>664.13199999999995</v>
      </c>
      <c r="G220" s="15">
        <f t="shared" si="57"/>
        <v>0.47000000000000003</v>
      </c>
      <c r="H220" s="15">
        <f t="shared" si="57"/>
        <v>26.14</v>
      </c>
      <c r="I220" s="15">
        <f t="shared" si="57"/>
        <v>0.3</v>
      </c>
      <c r="J220" s="15">
        <f t="shared" si="57"/>
        <v>3.7199999999999998</v>
      </c>
      <c r="K220" s="15">
        <f t="shared" si="57"/>
        <v>258.45</v>
      </c>
      <c r="L220" s="15">
        <f t="shared" si="57"/>
        <v>107.27</v>
      </c>
      <c r="M220" s="15">
        <f t="shared" si="57"/>
        <v>637.5</v>
      </c>
      <c r="N220" s="15">
        <f t="shared" si="57"/>
        <v>4.3800000000000008</v>
      </c>
      <c r="O220" s="15"/>
      <c r="P220" s="15"/>
    </row>
    <row r="221" spans="1:16" ht="16.5" customHeight="1" x14ac:dyDescent="0.25">
      <c r="A221" s="179" t="s">
        <v>83</v>
      </c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1"/>
    </row>
    <row r="222" spans="1:16" ht="17.25" customHeight="1" x14ac:dyDescent="0.25">
      <c r="A222" s="11" t="str">
        <f>[1]Младшие!A181</f>
        <v>Тефтели из свинины в томатном соусе</v>
      </c>
      <c r="B222" s="14" t="str">
        <f>[1]Младшие!B181</f>
        <v>65/35</v>
      </c>
      <c r="C222" s="12">
        <f>C21</f>
        <v>12.4</v>
      </c>
      <c r="D222" s="12">
        <f>D21</f>
        <v>16.899999999999999</v>
      </c>
      <c r="E222" s="12">
        <f>E21</f>
        <v>16</v>
      </c>
      <c r="F222" s="12">
        <f>C222*4.3+D222*9.3+E222*4.1</f>
        <v>276.08999999999997</v>
      </c>
      <c r="G222" s="12">
        <f>[1]Младшие!G181</f>
        <v>0.05</v>
      </c>
      <c r="H222" s="12">
        <f>[1]Младшие!H181</f>
        <v>0.71</v>
      </c>
      <c r="I222" s="12">
        <f>[1]Младшие!I181</f>
        <v>0.03</v>
      </c>
      <c r="J222" s="12">
        <f>[1]Младшие!J181</f>
        <v>0.5</v>
      </c>
      <c r="K222" s="12">
        <f>[1]Младшие!K181</f>
        <v>36.58</v>
      </c>
      <c r="L222" s="12">
        <f>[1]Младшие!L181</f>
        <v>48</v>
      </c>
      <c r="M222" s="12">
        <f>[1]Младшие!M181</f>
        <v>188.9</v>
      </c>
      <c r="N222" s="12">
        <f>[1]Младшие!N181</f>
        <v>0.8</v>
      </c>
      <c r="O222" s="8">
        <f>[1]Младшие!O181</f>
        <v>461</v>
      </c>
      <c r="P222" s="8">
        <f>[1]Младшие!P181</f>
        <v>2004</v>
      </c>
    </row>
    <row r="223" spans="1:16" ht="17.25" customHeight="1" x14ac:dyDescent="0.25">
      <c r="A223" s="11" t="str">
        <f>[1]Младшие!A182</f>
        <v>Греча отварная рассыпчатая с маслом сливочным</v>
      </c>
      <c r="B223" s="14" t="str">
        <f>[1]Младшие!B182</f>
        <v>150/3</v>
      </c>
      <c r="C223" s="12">
        <f>[1]Младшие!C182</f>
        <v>8.8000000000000007</v>
      </c>
      <c r="D223" s="12">
        <f>[1]Младшие!D182</f>
        <v>4.8</v>
      </c>
      <c r="E223" s="12">
        <f>[1]Младшие!E182</f>
        <v>44.4</v>
      </c>
      <c r="F223" s="12">
        <f>C223*4.3+D223*9.3+E223*4.1</f>
        <v>264.52</v>
      </c>
      <c r="G223" s="12">
        <f>[1]Младшие!G182</f>
        <v>0.24</v>
      </c>
      <c r="H223" s="12">
        <f>[1]Младшие!H182</f>
        <v>0</v>
      </c>
      <c r="I223" s="12">
        <f>[1]Младшие!I182</f>
        <v>0.02</v>
      </c>
      <c r="J223" s="12">
        <v>3.08</v>
      </c>
      <c r="K223" s="12">
        <f>[1]Младшие!K182</f>
        <v>31.4</v>
      </c>
      <c r="L223" s="12">
        <f>[1]Младшие!L182</f>
        <v>35.299999999999997</v>
      </c>
      <c r="M223" s="12">
        <f>[1]Младшие!M182</f>
        <v>247.5</v>
      </c>
      <c r="N223" s="12">
        <f>[1]Младшие!N182</f>
        <v>1.6</v>
      </c>
      <c r="O223" s="8">
        <f>[1]Младшие!O182</f>
        <v>297</v>
      </c>
      <c r="P223" s="8">
        <f>[1]Младшие!P182</f>
        <v>2004</v>
      </c>
    </row>
    <row r="224" spans="1:16" ht="17.25" customHeight="1" x14ac:dyDescent="0.25">
      <c r="A224" s="11" t="s">
        <v>50</v>
      </c>
      <c r="B224" s="14">
        <f>[1]Младшие!B171</f>
        <v>200</v>
      </c>
      <c r="C224" s="12">
        <f>[1]Младшие!C171</f>
        <v>0.4</v>
      </c>
      <c r="D224" s="12">
        <f>[1]Младшие!D171</f>
        <v>0</v>
      </c>
      <c r="E224" s="12">
        <f>[1]Младшие!E171</f>
        <v>36</v>
      </c>
      <c r="F224" s="12">
        <f>C224*4.3+D224*9.3+E224*4.1</f>
        <v>149.32</v>
      </c>
      <c r="G224" s="12">
        <f>[1]Младшие!G171</f>
        <v>0.02</v>
      </c>
      <c r="H224" s="12">
        <f>[1]Младшие!H171</f>
        <v>7</v>
      </c>
      <c r="I224" s="12">
        <f>[1]Младшие!I171</f>
        <v>0</v>
      </c>
      <c r="J224" s="12">
        <f>[1]Младшие!J171</f>
        <v>0</v>
      </c>
      <c r="K224" s="12">
        <f>[1]Младшие!K171</f>
        <v>11.4</v>
      </c>
      <c r="L224" s="12">
        <f>[1]Младшие!L171</f>
        <v>0</v>
      </c>
      <c r="M224" s="12">
        <f>[1]Младшие!M171</f>
        <v>0</v>
      </c>
      <c r="N224" s="12">
        <f>[1]Младшие!N171</f>
        <v>1.2</v>
      </c>
      <c r="O224" s="8">
        <f>[1]Младшие!O171</f>
        <v>638</v>
      </c>
      <c r="P224" s="8">
        <f>[1]Младшие!P171</f>
        <v>2004</v>
      </c>
    </row>
    <row r="225" spans="1:16" ht="17.25" customHeight="1" x14ac:dyDescent="0.25">
      <c r="A225" s="11" t="str">
        <f>A193</f>
        <v>Хлеб ржано-пшеничный</v>
      </c>
      <c r="B225" s="14">
        <f>B193</f>
        <v>30</v>
      </c>
      <c r="C225" s="12">
        <f>C193</f>
        <v>1.6</v>
      </c>
      <c r="D225" s="12">
        <f>D193</f>
        <v>0.4</v>
      </c>
      <c r="E225" s="12">
        <f>E193</f>
        <v>14.82</v>
      </c>
      <c r="F225" s="12">
        <f>C225*4.3+D225*9.3+E225*4.1</f>
        <v>71.361999999999995</v>
      </c>
      <c r="G225" s="12">
        <f t="shared" ref="G225:O225" si="58">G193</f>
        <v>0.04</v>
      </c>
      <c r="H225" s="12">
        <f t="shared" si="58"/>
        <v>0</v>
      </c>
      <c r="I225" s="12">
        <f t="shared" si="58"/>
        <v>0.2</v>
      </c>
      <c r="J225" s="12">
        <f t="shared" si="58"/>
        <v>1.6</v>
      </c>
      <c r="K225" s="12">
        <f t="shared" si="58"/>
        <v>50</v>
      </c>
      <c r="L225" s="12">
        <f t="shared" si="58"/>
        <v>40</v>
      </c>
      <c r="M225" s="12">
        <f t="shared" si="58"/>
        <v>50</v>
      </c>
      <c r="N225" s="12">
        <f t="shared" si="58"/>
        <v>0.3</v>
      </c>
      <c r="O225" s="12" t="str">
        <f t="shared" si="58"/>
        <v>ТК</v>
      </c>
      <c r="P225" s="16"/>
    </row>
    <row r="226" spans="1:16" ht="17.25" customHeight="1" x14ac:dyDescent="0.25">
      <c r="A226" s="13" t="s">
        <v>35</v>
      </c>
      <c r="B226" s="14"/>
      <c r="C226" s="15">
        <f>SUM(C222:C225)</f>
        <v>23.200000000000003</v>
      </c>
      <c r="D226" s="15">
        <f t="shared" ref="D226:N226" si="59">SUM(D222:D225)</f>
        <v>22.099999999999998</v>
      </c>
      <c r="E226" s="15">
        <f t="shared" si="59"/>
        <v>111.22</v>
      </c>
      <c r="F226" s="15">
        <f t="shared" si="59"/>
        <v>761.2919999999998</v>
      </c>
      <c r="G226" s="15">
        <f t="shared" si="59"/>
        <v>0.35</v>
      </c>
      <c r="H226" s="15">
        <f t="shared" si="59"/>
        <v>7.71</v>
      </c>
      <c r="I226" s="15">
        <f t="shared" si="59"/>
        <v>0.25</v>
      </c>
      <c r="J226" s="15">
        <f t="shared" si="59"/>
        <v>5.18</v>
      </c>
      <c r="K226" s="15">
        <f t="shared" si="59"/>
        <v>129.38</v>
      </c>
      <c r="L226" s="15">
        <f t="shared" si="59"/>
        <v>123.3</v>
      </c>
      <c r="M226" s="15">
        <f t="shared" si="59"/>
        <v>486.4</v>
      </c>
      <c r="N226" s="15">
        <f t="shared" si="59"/>
        <v>3.9000000000000004</v>
      </c>
      <c r="O226" s="12"/>
      <c r="P226" s="16"/>
    </row>
    <row r="227" spans="1:16" ht="15" customHeight="1" x14ac:dyDescent="0.25">
      <c r="A227" s="179" t="s">
        <v>105</v>
      </c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1"/>
    </row>
    <row r="228" spans="1:16" ht="18.75" customHeight="1" x14ac:dyDescent="0.25">
      <c r="A228" s="11" t="s">
        <v>104</v>
      </c>
      <c r="B228" s="14">
        <v>200</v>
      </c>
      <c r="C228" s="12" t="e">
        <f>C32</f>
        <v>#REF!</v>
      </c>
      <c r="D228" s="12" t="e">
        <f>D32</f>
        <v>#REF!</v>
      </c>
      <c r="E228" s="12" t="e">
        <f>E32</f>
        <v>#REF!</v>
      </c>
      <c r="F228" s="12" t="e">
        <f>C228*4.1+D228*9.3+E228*4.1</f>
        <v>#REF!</v>
      </c>
      <c r="G228" s="12">
        <v>0.1</v>
      </c>
      <c r="H228" s="12">
        <v>5</v>
      </c>
      <c r="I228" s="12">
        <v>0</v>
      </c>
      <c r="J228" s="12">
        <v>0.8</v>
      </c>
      <c r="K228" s="12">
        <v>440</v>
      </c>
      <c r="L228" s="12">
        <v>45</v>
      </c>
      <c r="M228" s="12">
        <v>320</v>
      </c>
      <c r="N228" s="12">
        <v>0.15</v>
      </c>
      <c r="O228" s="12" t="s">
        <v>79</v>
      </c>
      <c r="P228" s="16"/>
    </row>
    <row r="229" spans="1:16" ht="17.25" customHeight="1" x14ac:dyDescent="0.25">
      <c r="A229" s="13" t="s">
        <v>35</v>
      </c>
      <c r="B229" s="14"/>
      <c r="C229" s="15" t="e">
        <f>SUM(C228)</f>
        <v>#REF!</v>
      </c>
      <c r="D229" s="15" t="e">
        <f t="shared" ref="D229:N229" si="60">SUM(D228)</f>
        <v>#REF!</v>
      </c>
      <c r="E229" s="15" t="e">
        <f t="shared" si="60"/>
        <v>#REF!</v>
      </c>
      <c r="F229" s="15" t="e">
        <f t="shared" si="60"/>
        <v>#REF!</v>
      </c>
      <c r="G229" s="15">
        <f t="shared" si="60"/>
        <v>0.1</v>
      </c>
      <c r="H229" s="15">
        <f t="shared" si="60"/>
        <v>5</v>
      </c>
      <c r="I229" s="15">
        <f t="shared" si="60"/>
        <v>0</v>
      </c>
      <c r="J229" s="15">
        <f t="shared" si="60"/>
        <v>0.8</v>
      </c>
      <c r="K229" s="15">
        <f t="shared" si="60"/>
        <v>440</v>
      </c>
      <c r="L229" s="15">
        <f t="shared" si="60"/>
        <v>45</v>
      </c>
      <c r="M229" s="15">
        <f t="shared" si="60"/>
        <v>320</v>
      </c>
      <c r="N229" s="15">
        <f t="shared" si="60"/>
        <v>0.15</v>
      </c>
      <c r="O229" s="12"/>
      <c r="P229" s="16"/>
    </row>
    <row r="230" spans="1:16" ht="15.75" customHeight="1" x14ac:dyDescent="0.25">
      <c r="A230" s="13" t="s">
        <v>38</v>
      </c>
      <c r="B230" s="14"/>
      <c r="C230" s="15" t="e">
        <f t="shared" ref="C230:N230" si="61">SUM(C209+C212+C220+C226+C229)</f>
        <v>#REF!</v>
      </c>
      <c r="D230" s="15" t="e">
        <f t="shared" si="61"/>
        <v>#REF!</v>
      </c>
      <c r="E230" s="15" t="e">
        <f t="shared" si="61"/>
        <v>#REF!</v>
      </c>
      <c r="F230" s="15" t="e">
        <f t="shared" si="61"/>
        <v>#REF!</v>
      </c>
      <c r="G230" s="15" t="e">
        <f t="shared" si="61"/>
        <v>#REF!</v>
      </c>
      <c r="H230" s="15" t="e">
        <f t="shared" si="61"/>
        <v>#REF!</v>
      </c>
      <c r="I230" s="15" t="e">
        <f t="shared" si="61"/>
        <v>#REF!</v>
      </c>
      <c r="J230" s="15" t="e">
        <f t="shared" si="61"/>
        <v>#REF!</v>
      </c>
      <c r="K230" s="15" t="e">
        <f t="shared" si="61"/>
        <v>#REF!</v>
      </c>
      <c r="L230" s="15" t="e">
        <f t="shared" si="61"/>
        <v>#REF!</v>
      </c>
      <c r="M230" s="15" t="e">
        <f t="shared" si="61"/>
        <v>#REF!</v>
      </c>
      <c r="N230" s="15" t="e">
        <f t="shared" si="61"/>
        <v>#REF!</v>
      </c>
      <c r="O230" s="15"/>
      <c r="P230" s="15"/>
    </row>
    <row r="231" spans="1:16" ht="15.75" customHeight="1" x14ac:dyDescent="0.25">
      <c r="A231" s="182" t="s">
        <v>54</v>
      </c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</row>
    <row r="232" spans="1:16" ht="2.25" hidden="1" customHeight="1" x14ac:dyDescent="0.25">
      <c r="A232" s="17"/>
      <c r="B232" s="183"/>
      <c r="C232" s="183"/>
      <c r="D232" s="183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</row>
    <row r="233" spans="1:16" ht="26.25" customHeight="1" x14ac:dyDescent="0.25">
      <c r="A233" s="184" t="s">
        <v>24</v>
      </c>
      <c r="B233" s="184" t="s">
        <v>25</v>
      </c>
      <c r="C233" s="184" t="s">
        <v>0</v>
      </c>
      <c r="D233" s="184"/>
      <c r="E233" s="184"/>
      <c r="F233" s="185" t="s">
        <v>33</v>
      </c>
      <c r="G233" s="184" t="s">
        <v>4</v>
      </c>
      <c r="H233" s="184"/>
      <c r="I233" s="184"/>
      <c r="J233" s="184"/>
      <c r="K233" s="184" t="s">
        <v>5</v>
      </c>
      <c r="L233" s="184"/>
      <c r="M233" s="184"/>
      <c r="N233" s="184"/>
      <c r="O233" s="184" t="s">
        <v>31</v>
      </c>
      <c r="P233" s="184" t="s">
        <v>32</v>
      </c>
    </row>
    <row r="234" spans="1:16" ht="21" customHeight="1" x14ac:dyDescent="0.25">
      <c r="A234" s="184"/>
      <c r="B234" s="184"/>
      <c r="C234" s="5" t="s">
        <v>27</v>
      </c>
      <c r="D234" s="5" t="s">
        <v>28</v>
      </c>
      <c r="E234" s="5" t="s">
        <v>29</v>
      </c>
      <c r="F234" s="185"/>
      <c r="G234" s="5" t="s">
        <v>30</v>
      </c>
      <c r="H234" s="5" t="s">
        <v>1</v>
      </c>
      <c r="I234" s="5" t="s">
        <v>2</v>
      </c>
      <c r="J234" s="5" t="s">
        <v>3</v>
      </c>
      <c r="K234" s="5" t="s">
        <v>6</v>
      </c>
      <c r="L234" s="5" t="s">
        <v>8</v>
      </c>
      <c r="M234" s="5" t="s">
        <v>7</v>
      </c>
      <c r="N234" s="5" t="s">
        <v>9</v>
      </c>
      <c r="O234" s="184"/>
      <c r="P234" s="184"/>
    </row>
    <row r="235" spans="1:16" ht="14.25" customHeight="1" x14ac:dyDescent="0.25">
      <c r="A235" s="5">
        <v>1</v>
      </c>
      <c r="B235" s="5">
        <v>2</v>
      </c>
      <c r="C235" s="5">
        <v>3</v>
      </c>
      <c r="D235" s="5">
        <v>4</v>
      </c>
      <c r="E235" s="5">
        <v>5</v>
      </c>
      <c r="F235" s="5">
        <v>6</v>
      </c>
      <c r="G235" s="5">
        <v>7</v>
      </c>
      <c r="H235" s="5">
        <v>8</v>
      </c>
      <c r="I235" s="5">
        <v>9</v>
      </c>
      <c r="J235" s="5">
        <v>10</v>
      </c>
      <c r="K235" s="5">
        <v>11</v>
      </c>
      <c r="L235" s="5">
        <v>12</v>
      </c>
      <c r="M235" s="5">
        <v>13</v>
      </c>
      <c r="N235" s="5">
        <v>14</v>
      </c>
      <c r="O235" s="5">
        <v>15</v>
      </c>
      <c r="P235" s="5">
        <v>16</v>
      </c>
    </row>
    <row r="236" spans="1:16" ht="15" customHeight="1" x14ac:dyDescent="0.25">
      <c r="A236" s="167" t="s">
        <v>10</v>
      </c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</row>
    <row r="237" spans="1:16" ht="17.25" customHeight="1" x14ac:dyDescent="0.25">
      <c r="A237" s="186" t="str">
        <f>[1]Младшие!A160</f>
        <v>Каша пшеничная молочная с маслом сливочным</v>
      </c>
      <c r="B237" s="184" t="str">
        <f>[1]Младшие!B160</f>
        <v>200/5</v>
      </c>
      <c r="C237" s="168">
        <f>C74</f>
        <v>18</v>
      </c>
      <c r="D237" s="168">
        <f>D74</f>
        <v>12.8</v>
      </c>
      <c r="E237" s="168">
        <f>E74</f>
        <v>22.45</v>
      </c>
      <c r="F237" s="168">
        <f>C237*4.1+D237*9.3+E237*4.1</f>
        <v>284.88499999999999</v>
      </c>
      <c r="G237" s="168">
        <f t="shared" ref="G237:P237" si="62">G74</f>
        <v>0.05</v>
      </c>
      <c r="H237" s="168">
        <f t="shared" si="62"/>
        <v>0.36</v>
      </c>
      <c r="I237" s="168">
        <f t="shared" si="62"/>
        <v>0.12</v>
      </c>
      <c r="J237" s="168">
        <f t="shared" si="62"/>
        <v>0.42</v>
      </c>
      <c r="K237" s="168">
        <f t="shared" si="62"/>
        <v>335.36</v>
      </c>
      <c r="L237" s="168">
        <f t="shared" si="62"/>
        <v>21.37</v>
      </c>
      <c r="M237" s="168">
        <f t="shared" si="62"/>
        <v>190.4</v>
      </c>
      <c r="N237" s="169">
        <f t="shared" si="62"/>
        <v>0.6</v>
      </c>
      <c r="O237" s="171">
        <f t="shared" si="62"/>
        <v>366</v>
      </c>
      <c r="P237" s="171">
        <f t="shared" si="62"/>
        <v>2004</v>
      </c>
    </row>
    <row r="238" spans="1:16" ht="4.5" hidden="1" customHeight="1" x14ac:dyDescent="0.25">
      <c r="A238" s="186"/>
      <c r="B238" s="184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70"/>
      <c r="O238" s="172"/>
      <c r="P238" s="172"/>
    </row>
    <row r="239" spans="1:16" ht="18" customHeight="1" x14ac:dyDescent="0.25">
      <c r="A239" s="6" t="str">
        <f>[1]Младшие!A121</f>
        <v>Бутерброд с колбасой полукопченой</v>
      </c>
      <c r="B239" s="28" t="str">
        <f>[1]Младшие!B121</f>
        <v>30/20</v>
      </c>
      <c r="C239" s="7">
        <f>[1]Младшие!C121</f>
        <v>4.9000000000000004</v>
      </c>
      <c r="D239" s="7">
        <f>[1]Младшие!D121</f>
        <v>9.4</v>
      </c>
      <c r="E239" s="7">
        <f>[1]Младшие!E121</f>
        <v>12.2</v>
      </c>
      <c r="F239" s="7">
        <f>C239*4.1+D239*9.3+E239*4.1</f>
        <v>157.53000000000003</v>
      </c>
      <c r="G239" s="7">
        <f>[1]Младшие!G121</f>
        <v>0.08</v>
      </c>
      <c r="H239" s="7">
        <f>[1]Младшие!H121</f>
        <v>8.48</v>
      </c>
      <c r="I239" s="7">
        <f>[1]Младшие!I121</f>
        <v>0</v>
      </c>
      <c r="J239" s="7">
        <f>[1]Младшие!J121</f>
        <v>0</v>
      </c>
      <c r="K239" s="7">
        <f>[1]Младшие!K121</f>
        <v>55.32</v>
      </c>
      <c r="L239" s="7">
        <f>[1]Младшие!L121</f>
        <v>2</v>
      </c>
      <c r="M239" s="7">
        <f>[1]Младшие!M121</f>
        <v>200</v>
      </c>
      <c r="N239" s="7">
        <f>[1]Младшие!N121</f>
        <v>1.22</v>
      </c>
      <c r="O239" s="8">
        <f>[1]Младшие!O121</f>
        <v>8</v>
      </c>
      <c r="P239" s="8">
        <f>[1]Младшие!P121</f>
        <v>2004</v>
      </c>
    </row>
    <row r="240" spans="1:16" ht="16.5" customHeight="1" x14ac:dyDescent="0.25">
      <c r="A240" s="6" t="str">
        <f>[1]Младшие!A101</f>
        <v>Какао с молоком</v>
      </c>
      <c r="B240" s="8">
        <f>[1]Младшие!B101</f>
        <v>200</v>
      </c>
      <c r="C240" s="7">
        <f>[1]Младшие!C101</f>
        <v>3.5</v>
      </c>
      <c r="D240" s="7">
        <f>[1]Младшие!D101</f>
        <v>3</v>
      </c>
      <c r="E240" s="7">
        <f>[1]Младшие!E101</f>
        <v>25.5</v>
      </c>
      <c r="F240" s="44">
        <f>C240*4.1+D240*9.3+E240*4.1</f>
        <v>146.80000000000001</v>
      </c>
      <c r="G240" s="7">
        <f>[1]Младшие!G101</f>
        <v>0</v>
      </c>
      <c r="H240" s="7">
        <f>[1]Младшие!H101</f>
        <v>0</v>
      </c>
      <c r="I240" s="7">
        <f>[1]Младшие!I101</f>
        <v>0</v>
      </c>
      <c r="J240" s="7">
        <f>[1]Младшие!J101</f>
        <v>0</v>
      </c>
      <c r="K240" s="7">
        <f>[1]Младшие!K101</f>
        <v>221.14</v>
      </c>
      <c r="L240" s="7">
        <f>[1]Младшие!L101</f>
        <v>0</v>
      </c>
      <c r="M240" s="7">
        <f>[1]Младшие!M101</f>
        <v>5</v>
      </c>
      <c r="N240" s="7">
        <f>[1]Младшие!N101</f>
        <v>0.7</v>
      </c>
      <c r="O240" s="8">
        <f>[1]Младшие!O101</f>
        <v>693</v>
      </c>
      <c r="P240" s="8">
        <f>[1]Младшие!P101</f>
        <v>2004</v>
      </c>
    </row>
    <row r="241" spans="1:16" ht="14.25" customHeight="1" x14ac:dyDescent="0.25">
      <c r="A241" s="9" t="s">
        <v>35</v>
      </c>
      <c r="B241" s="5"/>
      <c r="C241" s="10">
        <f>SUM(C237:C240)</f>
        <v>26.4</v>
      </c>
      <c r="D241" s="10">
        <f t="shared" ref="D241:N241" si="63">SUM(D237:D240)</f>
        <v>25.200000000000003</v>
      </c>
      <c r="E241" s="10">
        <f t="shared" si="63"/>
        <v>60.15</v>
      </c>
      <c r="F241" s="10">
        <f t="shared" si="63"/>
        <v>589.21500000000003</v>
      </c>
      <c r="G241" s="10">
        <f t="shared" si="63"/>
        <v>0.13</v>
      </c>
      <c r="H241" s="10">
        <f t="shared" si="63"/>
        <v>8.84</v>
      </c>
      <c r="I241" s="10">
        <f t="shared" si="63"/>
        <v>0.12</v>
      </c>
      <c r="J241" s="10">
        <f t="shared" si="63"/>
        <v>0.42</v>
      </c>
      <c r="K241" s="10">
        <f t="shared" si="63"/>
        <v>611.81999999999994</v>
      </c>
      <c r="L241" s="10">
        <f t="shared" si="63"/>
        <v>23.37</v>
      </c>
      <c r="M241" s="10">
        <f t="shared" si="63"/>
        <v>395.4</v>
      </c>
      <c r="N241" s="10">
        <f t="shared" si="63"/>
        <v>2.5199999999999996</v>
      </c>
      <c r="O241" s="7"/>
      <c r="P241" s="7"/>
    </row>
    <row r="242" spans="1:16" ht="14.25" customHeight="1" x14ac:dyDescent="0.25">
      <c r="A242" s="194" t="s">
        <v>81</v>
      </c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2"/>
    </row>
    <row r="243" spans="1:16" ht="18" customHeight="1" x14ac:dyDescent="0.25">
      <c r="A243" s="19" t="e">
        <f>'дети 7-11 лет'!#REF!</f>
        <v>#REF!</v>
      </c>
      <c r="B243" s="8" t="e">
        <f>'дети 7-11 лет'!#REF!</f>
        <v>#REF!</v>
      </c>
      <c r="C243" s="7">
        <v>0.4</v>
      </c>
      <c r="D243" s="7">
        <v>0.4</v>
      </c>
      <c r="E243" s="7">
        <v>70</v>
      </c>
      <c r="F243" s="7">
        <v>292.36</v>
      </c>
      <c r="G243" s="7" t="e">
        <f>'дети 7-11 лет'!#REF!</f>
        <v>#REF!</v>
      </c>
      <c r="H243" s="7" t="e">
        <f>'дети 7-11 лет'!#REF!</f>
        <v>#REF!</v>
      </c>
      <c r="I243" s="7" t="e">
        <f>'дети 7-11 лет'!#REF!</f>
        <v>#REF!</v>
      </c>
      <c r="J243" s="7" t="e">
        <f>'дети 7-11 лет'!#REF!</f>
        <v>#REF!</v>
      </c>
      <c r="K243" s="7" t="e">
        <f>'дети 7-11 лет'!#REF!</f>
        <v>#REF!</v>
      </c>
      <c r="L243" s="7" t="e">
        <f>'дети 7-11 лет'!#REF!</f>
        <v>#REF!</v>
      </c>
      <c r="M243" s="7" t="e">
        <f>'дети 7-11 лет'!#REF!</f>
        <v>#REF!</v>
      </c>
      <c r="N243" s="7" t="e">
        <f>'дети 7-11 лет'!#REF!</f>
        <v>#REF!</v>
      </c>
      <c r="O243" s="8" t="e">
        <f>'дети 7-11 лет'!#REF!</f>
        <v>#REF!</v>
      </c>
      <c r="P243" s="8"/>
    </row>
    <row r="244" spans="1:16" ht="17.25" customHeight="1" x14ac:dyDescent="0.25">
      <c r="A244" s="19" t="e">
        <f>'дети 7-11 лет'!#REF!</f>
        <v>#REF!</v>
      </c>
      <c r="B244" s="14" t="e">
        <f>'дети 7-11 лет'!#REF!</f>
        <v>#REF!</v>
      </c>
      <c r="C244" s="12" t="e">
        <f>'дети 7-11 лет'!#REF!</f>
        <v>#REF!</v>
      </c>
      <c r="D244" s="12" t="e">
        <f>'дети 7-11 лет'!#REF!</f>
        <v>#REF!</v>
      </c>
      <c r="E244" s="12" t="e">
        <f>'дети 7-11 лет'!#REF!</f>
        <v>#REF!</v>
      </c>
      <c r="F244" s="44" t="e">
        <f>'дети 7-11 лет'!#REF!</f>
        <v>#REF!</v>
      </c>
      <c r="G244" s="12" t="e">
        <f>'дети 7-11 лет'!#REF!</f>
        <v>#REF!</v>
      </c>
      <c r="H244" s="12" t="e">
        <f>'дети 7-11 лет'!#REF!</f>
        <v>#REF!</v>
      </c>
      <c r="I244" s="12" t="e">
        <f>'дети 7-11 лет'!#REF!</f>
        <v>#REF!</v>
      </c>
      <c r="J244" s="12" t="e">
        <f>'дети 7-11 лет'!#REF!</f>
        <v>#REF!</v>
      </c>
      <c r="K244" s="12" t="e">
        <f>'дети 7-11 лет'!#REF!</f>
        <v>#REF!</v>
      </c>
      <c r="L244" s="12" t="e">
        <f>'дети 7-11 лет'!#REF!</f>
        <v>#REF!</v>
      </c>
      <c r="M244" s="12" t="e">
        <f>'дети 7-11 лет'!#REF!</f>
        <v>#REF!</v>
      </c>
      <c r="N244" s="12" t="e">
        <f>'дети 7-11 лет'!#REF!</f>
        <v>#REF!</v>
      </c>
      <c r="O244" s="8" t="e">
        <f>'дети 7-11 лет'!#REF!</f>
        <v>#REF!</v>
      </c>
      <c r="P244" s="8" t="e">
        <f>'дети 7-11 лет'!#REF!</f>
        <v>#REF!</v>
      </c>
    </row>
    <row r="245" spans="1:16" ht="14.25" customHeight="1" x14ac:dyDescent="0.25">
      <c r="A245" s="20" t="s">
        <v>35</v>
      </c>
      <c r="B245" s="14"/>
      <c r="C245" s="15" t="e">
        <f>SUM(C243:C244)</f>
        <v>#REF!</v>
      </c>
      <c r="D245" s="15" t="e">
        <f t="shared" ref="D245:N245" si="64">SUM(D243:D244)</f>
        <v>#REF!</v>
      </c>
      <c r="E245" s="15" t="e">
        <f t="shared" si="64"/>
        <v>#REF!</v>
      </c>
      <c r="F245" s="15" t="e">
        <f t="shared" si="64"/>
        <v>#REF!</v>
      </c>
      <c r="G245" s="15" t="e">
        <f t="shared" si="64"/>
        <v>#REF!</v>
      </c>
      <c r="H245" s="15" t="e">
        <f t="shared" si="64"/>
        <v>#REF!</v>
      </c>
      <c r="I245" s="15" t="e">
        <f t="shared" si="64"/>
        <v>#REF!</v>
      </c>
      <c r="J245" s="15" t="e">
        <f t="shared" si="64"/>
        <v>#REF!</v>
      </c>
      <c r="K245" s="15" t="e">
        <f t="shared" si="64"/>
        <v>#REF!</v>
      </c>
      <c r="L245" s="15" t="e">
        <f t="shared" si="64"/>
        <v>#REF!</v>
      </c>
      <c r="M245" s="15" t="e">
        <f t="shared" si="64"/>
        <v>#REF!</v>
      </c>
      <c r="N245" s="15" t="e">
        <f t="shared" si="64"/>
        <v>#REF!</v>
      </c>
      <c r="O245" s="8"/>
      <c r="P245" s="8"/>
    </row>
    <row r="246" spans="1:16" ht="14.25" customHeight="1" x14ac:dyDescent="0.25">
      <c r="A246" s="167" t="s">
        <v>11</v>
      </c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</row>
    <row r="247" spans="1:16" ht="23.25" customHeight="1" x14ac:dyDescent="0.25">
      <c r="A247" s="6" t="s">
        <v>48</v>
      </c>
      <c r="B247" s="5">
        <v>60</v>
      </c>
      <c r="C247" s="12">
        <v>0.9</v>
      </c>
      <c r="D247" s="12">
        <v>6</v>
      </c>
      <c r="E247" s="12">
        <v>6.6</v>
      </c>
      <c r="F247" s="12">
        <f t="shared" ref="F247:F252" si="65">C247*4.1+D247*9.3+E247*4.1</f>
        <v>86.55</v>
      </c>
      <c r="G247" s="12">
        <v>0.02</v>
      </c>
      <c r="H247" s="12">
        <v>13.62</v>
      </c>
      <c r="I247" s="12">
        <v>0</v>
      </c>
      <c r="J247" s="12">
        <v>2.5</v>
      </c>
      <c r="K247" s="12">
        <v>36.78</v>
      </c>
      <c r="L247" s="12">
        <v>10</v>
      </c>
      <c r="M247" s="12">
        <v>18</v>
      </c>
      <c r="N247" s="12">
        <v>0.48</v>
      </c>
      <c r="O247" s="8">
        <v>43</v>
      </c>
      <c r="P247" s="8">
        <v>2004</v>
      </c>
    </row>
    <row r="248" spans="1:16" ht="16.5" customHeight="1" x14ac:dyDescent="0.25">
      <c r="A248" s="6" t="s">
        <v>56</v>
      </c>
      <c r="B248" s="5">
        <v>250</v>
      </c>
      <c r="C248" s="12">
        <v>4.3</v>
      </c>
      <c r="D248" s="12">
        <v>7.4</v>
      </c>
      <c r="E248" s="12">
        <v>10.4</v>
      </c>
      <c r="F248" s="12">
        <f t="shared" si="65"/>
        <v>129.09</v>
      </c>
      <c r="G248" s="12">
        <v>0.77</v>
      </c>
      <c r="H248" s="12">
        <v>0</v>
      </c>
      <c r="I248" s="12">
        <v>0</v>
      </c>
      <c r="J248" s="12">
        <v>0</v>
      </c>
      <c r="K248" s="12">
        <v>137.51</v>
      </c>
      <c r="L248" s="12">
        <v>0</v>
      </c>
      <c r="M248" s="12">
        <v>0</v>
      </c>
      <c r="N248" s="12">
        <v>4.4400000000000004</v>
      </c>
      <c r="O248" s="8">
        <v>160</v>
      </c>
      <c r="P248" s="8">
        <v>2004</v>
      </c>
    </row>
    <row r="249" spans="1:16" ht="17.25" customHeight="1" x14ac:dyDescent="0.25">
      <c r="A249" s="6" t="s">
        <v>41</v>
      </c>
      <c r="B249" s="5">
        <v>80</v>
      </c>
      <c r="C249" s="12">
        <v>15</v>
      </c>
      <c r="D249" s="12">
        <v>12.3</v>
      </c>
      <c r="E249" s="12">
        <v>9.9</v>
      </c>
      <c r="F249" s="12">
        <f t="shared" si="65"/>
        <v>216.48000000000002</v>
      </c>
      <c r="G249" s="12">
        <v>0.06</v>
      </c>
      <c r="H249" s="12">
        <v>0.02</v>
      </c>
      <c r="I249" s="12">
        <v>0</v>
      </c>
      <c r="J249" s="12">
        <v>0</v>
      </c>
      <c r="K249" s="12">
        <v>14.6</v>
      </c>
      <c r="L249" s="12">
        <v>32.5</v>
      </c>
      <c r="M249" s="12">
        <v>100</v>
      </c>
      <c r="N249" s="12">
        <v>1.19</v>
      </c>
      <c r="O249" s="8">
        <v>499</v>
      </c>
      <c r="P249" s="8">
        <v>2004</v>
      </c>
    </row>
    <row r="250" spans="1:16" ht="18" customHeight="1" x14ac:dyDescent="0.25">
      <c r="A250" s="6" t="s">
        <v>90</v>
      </c>
      <c r="B250" s="5">
        <v>180</v>
      </c>
      <c r="C250" s="12">
        <v>3.2</v>
      </c>
      <c r="D250" s="12">
        <v>7.9</v>
      </c>
      <c r="E250" s="12">
        <v>18.5</v>
      </c>
      <c r="F250" s="12">
        <f t="shared" si="65"/>
        <v>162.44</v>
      </c>
      <c r="G250" s="12">
        <v>0.09</v>
      </c>
      <c r="H250" s="12">
        <v>10</v>
      </c>
      <c r="I250" s="12">
        <v>0</v>
      </c>
      <c r="J250" s="12">
        <v>0</v>
      </c>
      <c r="K250" s="12">
        <v>75.64</v>
      </c>
      <c r="L250" s="12">
        <v>15</v>
      </c>
      <c r="M250" s="12">
        <v>250</v>
      </c>
      <c r="N250" s="12">
        <v>1.21</v>
      </c>
      <c r="O250" s="8">
        <v>525</v>
      </c>
      <c r="P250" s="8">
        <v>2004</v>
      </c>
    </row>
    <row r="251" spans="1:16" ht="17.25" customHeight="1" x14ac:dyDescent="0.25">
      <c r="A251" s="6" t="s">
        <v>97</v>
      </c>
      <c r="B251" s="5">
        <v>200</v>
      </c>
      <c r="C251" s="12">
        <v>0.4</v>
      </c>
      <c r="D251" s="12">
        <v>0</v>
      </c>
      <c r="E251" s="12">
        <v>36</v>
      </c>
      <c r="F251" s="12">
        <f t="shared" si="65"/>
        <v>149.23999999999998</v>
      </c>
      <c r="G251" s="12">
        <v>0.02</v>
      </c>
      <c r="H251" s="12">
        <v>7</v>
      </c>
      <c r="I251" s="12">
        <v>0</v>
      </c>
      <c r="J251" s="12">
        <v>0</v>
      </c>
      <c r="K251" s="12">
        <v>11.4</v>
      </c>
      <c r="L251" s="12">
        <v>0</v>
      </c>
      <c r="M251" s="12">
        <v>0</v>
      </c>
      <c r="N251" s="12">
        <v>1.2</v>
      </c>
      <c r="O251" s="8">
        <v>638</v>
      </c>
      <c r="P251" s="8">
        <v>2004</v>
      </c>
    </row>
    <row r="252" spans="1:16" ht="15.75" customHeight="1" x14ac:dyDescent="0.25">
      <c r="A252" s="6" t="s">
        <v>89</v>
      </c>
      <c r="B252" s="5">
        <f t="shared" ref="B252:O252" si="66">B219</f>
        <v>40</v>
      </c>
      <c r="C252" s="12">
        <f t="shared" si="66"/>
        <v>1.6</v>
      </c>
      <c r="D252" s="12">
        <f t="shared" si="66"/>
        <v>0.4</v>
      </c>
      <c r="E252" s="12">
        <f t="shared" si="66"/>
        <v>14.82</v>
      </c>
      <c r="F252" s="12">
        <f t="shared" si="65"/>
        <v>71.042000000000002</v>
      </c>
      <c r="G252" s="12">
        <f t="shared" si="66"/>
        <v>0.08</v>
      </c>
      <c r="H252" s="12">
        <f t="shared" si="66"/>
        <v>0</v>
      </c>
      <c r="I252" s="12">
        <f t="shared" si="66"/>
        <v>0.3</v>
      </c>
      <c r="J252" s="12">
        <f t="shared" si="66"/>
        <v>2.2999999999999998</v>
      </c>
      <c r="K252" s="12">
        <f t="shared" si="66"/>
        <v>100</v>
      </c>
      <c r="L252" s="12">
        <f t="shared" si="66"/>
        <v>45</v>
      </c>
      <c r="M252" s="12">
        <f t="shared" si="66"/>
        <v>100</v>
      </c>
      <c r="N252" s="12">
        <f t="shared" si="66"/>
        <v>0.4</v>
      </c>
      <c r="O252" s="12" t="str">
        <f t="shared" si="66"/>
        <v>ТК</v>
      </c>
      <c r="P252" s="8"/>
    </row>
    <row r="253" spans="1:16" ht="15.75" customHeight="1" x14ac:dyDescent="0.25">
      <c r="A253" s="13" t="s">
        <v>35</v>
      </c>
      <c r="B253" s="14"/>
      <c r="C253" s="15">
        <f>SUM(C247:C252)</f>
        <v>25.4</v>
      </c>
      <c r="D253" s="15">
        <f t="shared" ref="D253:N253" si="67">SUM(D247:D252)</f>
        <v>34</v>
      </c>
      <c r="E253" s="15">
        <f t="shared" si="67"/>
        <v>96.22</v>
      </c>
      <c r="F253" s="15">
        <f t="shared" si="67"/>
        <v>814.84199999999998</v>
      </c>
      <c r="G253" s="15">
        <f t="shared" si="67"/>
        <v>1.04</v>
      </c>
      <c r="H253" s="15">
        <f t="shared" si="67"/>
        <v>30.64</v>
      </c>
      <c r="I253" s="15">
        <f t="shared" si="67"/>
        <v>0.3</v>
      </c>
      <c r="J253" s="15">
        <f t="shared" si="67"/>
        <v>4.8</v>
      </c>
      <c r="K253" s="15">
        <f t="shared" si="67"/>
        <v>375.92999999999995</v>
      </c>
      <c r="L253" s="15">
        <f t="shared" si="67"/>
        <v>102.5</v>
      </c>
      <c r="M253" s="15">
        <f t="shared" si="67"/>
        <v>468</v>
      </c>
      <c r="N253" s="15">
        <f t="shared" si="67"/>
        <v>8.92</v>
      </c>
      <c r="O253" s="15"/>
      <c r="P253" s="15"/>
    </row>
    <row r="254" spans="1:16" ht="15.75" customHeight="1" x14ac:dyDescent="0.25">
      <c r="A254" s="179" t="s">
        <v>83</v>
      </c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1"/>
    </row>
    <row r="255" spans="1:16" ht="17.25" customHeight="1" x14ac:dyDescent="0.25">
      <c r="A255" s="11" t="s">
        <v>93</v>
      </c>
      <c r="B255" s="14">
        <f>[1]Младшие!B139</f>
        <v>200</v>
      </c>
      <c r="C255" s="12">
        <f>[1]Младшие!C139</f>
        <v>20.399999999999999</v>
      </c>
      <c r="D255" s="12">
        <f>[1]Младшие!D139</f>
        <v>7.1</v>
      </c>
      <c r="E255" s="12">
        <f>[1]Младшие!E139</f>
        <v>33.9</v>
      </c>
      <c r="F255" s="12">
        <f>C255*4.1+D255*9.3+E255*4.1</f>
        <v>288.65999999999997</v>
      </c>
      <c r="G255" s="12">
        <f>[1]Младшие!G139</f>
        <v>7.0000000000000007E-2</v>
      </c>
      <c r="H255" s="12">
        <f>[1]Младшие!H139</f>
        <v>0.09</v>
      </c>
      <c r="I255" s="12">
        <f>[1]Младшие!I139</f>
        <v>7.0000000000000007E-2</v>
      </c>
      <c r="J255" s="12">
        <f>[1]Младшие!J139</f>
        <v>1</v>
      </c>
      <c r="K255" s="12">
        <f>[1]Младшие!K139</f>
        <v>251.23</v>
      </c>
      <c r="L255" s="12">
        <f>[1]Младшие!L139</f>
        <v>18</v>
      </c>
      <c r="M255" s="12">
        <f>[1]Младшие!M139</f>
        <v>300</v>
      </c>
      <c r="N255" s="12">
        <f>[1]Младшие!N139</f>
        <v>0.99</v>
      </c>
      <c r="O255" s="8">
        <f>[1]Младшие!O139</f>
        <v>492</v>
      </c>
      <c r="P255" s="8">
        <f>[1]Младшие!P139</f>
        <v>2004</v>
      </c>
    </row>
    <row r="256" spans="1:16" ht="19.5" customHeight="1" x14ac:dyDescent="0.25">
      <c r="A256" s="11" t="str">
        <f>[1]Младшие!A129</f>
        <v>Напиток яблочный</v>
      </c>
      <c r="B256" s="14">
        <f>[1]Младшие!B129</f>
        <v>200</v>
      </c>
      <c r="C256" s="12">
        <f>[1]Младшие!C129</f>
        <v>0.1</v>
      </c>
      <c r="D256" s="12">
        <f>[1]Младшие!D129</f>
        <v>0.1</v>
      </c>
      <c r="E256" s="12">
        <f>[1]Младшие!E129</f>
        <v>36</v>
      </c>
      <c r="F256" s="12">
        <f>C256*4.1+D256*9.3+E256*4.1</f>
        <v>148.94</v>
      </c>
      <c r="G256" s="12">
        <f>[1]Младшие!G129</f>
        <v>0.01</v>
      </c>
      <c r="H256" s="12">
        <f>[1]Младшие!H129</f>
        <v>7</v>
      </c>
      <c r="I256" s="12">
        <f>[1]Младшие!I129</f>
        <v>0</v>
      </c>
      <c r="J256" s="12">
        <f>[1]Младшие!J129</f>
        <v>0</v>
      </c>
      <c r="K256" s="12">
        <f>[1]Младшие!K129</f>
        <v>14.22</v>
      </c>
      <c r="L256" s="12">
        <f>[1]Младшие!L129</f>
        <v>0</v>
      </c>
      <c r="M256" s="12">
        <f>[1]Младшие!M129</f>
        <v>0</v>
      </c>
      <c r="N256" s="12">
        <f>[1]Младшие!N129</f>
        <v>0.48</v>
      </c>
      <c r="O256" s="8">
        <f>[1]Младшие!O129</f>
        <v>701</v>
      </c>
      <c r="P256" s="8">
        <f>[1]Младшие!P129</f>
        <v>2004</v>
      </c>
    </row>
    <row r="257" spans="1:16" ht="17.25" customHeight="1" x14ac:dyDescent="0.25">
      <c r="A257" s="11" t="s">
        <v>89</v>
      </c>
      <c r="B257" s="14">
        <f t="shared" ref="B257:O257" si="68">B225</f>
        <v>30</v>
      </c>
      <c r="C257" s="12">
        <f t="shared" si="68"/>
        <v>1.6</v>
      </c>
      <c r="D257" s="12">
        <f t="shared" si="68"/>
        <v>0.4</v>
      </c>
      <c r="E257" s="12">
        <f t="shared" si="68"/>
        <v>14.82</v>
      </c>
      <c r="F257" s="12">
        <f>C257*4.1+D257*9.3+E257*4.1</f>
        <v>71.042000000000002</v>
      </c>
      <c r="G257" s="12">
        <f t="shared" si="68"/>
        <v>0.04</v>
      </c>
      <c r="H257" s="12">
        <f t="shared" si="68"/>
        <v>0</v>
      </c>
      <c r="I257" s="12">
        <f t="shared" si="68"/>
        <v>0.2</v>
      </c>
      <c r="J257" s="12">
        <f t="shared" si="68"/>
        <v>1.6</v>
      </c>
      <c r="K257" s="12">
        <f t="shared" si="68"/>
        <v>50</v>
      </c>
      <c r="L257" s="12">
        <f t="shared" si="68"/>
        <v>40</v>
      </c>
      <c r="M257" s="12">
        <f t="shared" si="68"/>
        <v>50</v>
      </c>
      <c r="N257" s="12">
        <f t="shared" si="68"/>
        <v>0.3</v>
      </c>
      <c r="O257" s="12" t="str">
        <f t="shared" si="68"/>
        <v>ТК</v>
      </c>
      <c r="P257" s="14"/>
    </row>
    <row r="258" spans="1:16" ht="17.25" customHeight="1" x14ac:dyDescent="0.25">
      <c r="A258" s="13" t="s">
        <v>35</v>
      </c>
      <c r="B258" s="14"/>
      <c r="C258" s="15">
        <f t="shared" ref="C258:N258" si="69">SUM(C255:C257)</f>
        <v>22.1</v>
      </c>
      <c r="D258" s="15">
        <f t="shared" si="69"/>
        <v>7.6</v>
      </c>
      <c r="E258" s="15">
        <f t="shared" si="69"/>
        <v>84.72</v>
      </c>
      <c r="F258" s="15">
        <f t="shared" si="69"/>
        <v>508.64199999999994</v>
      </c>
      <c r="G258" s="15">
        <f t="shared" si="69"/>
        <v>0.12</v>
      </c>
      <c r="H258" s="15">
        <f t="shared" si="69"/>
        <v>7.09</v>
      </c>
      <c r="I258" s="15">
        <f t="shared" si="69"/>
        <v>0.27</v>
      </c>
      <c r="J258" s="15">
        <f t="shared" si="69"/>
        <v>2.6</v>
      </c>
      <c r="K258" s="15">
        <f t="shared" si="69"/>
        <v>315.45</v>
      </c>
      <c r="L258" s="15">
        <f t="shared" si="69"/>
        <v>58</v>
      </c>
      <c r="M258" s="15">
        <f t="shared" si="69"/>
        <v>350</v>
      </c>
      <c r="N258" s="15">
        <f t="shared" si="69"/>
        <v>1.77</v>
      </c>
      <c r="O258" s="15"/>
      <c r="P258" s="15"/>
    </row>
    <row r="259" spans="1:16" ht="17.25" customHeight="1" x14ac:dyDescent="0.25">
      <c r="A259" s="179" t="s">
        <v>105</v>
      </c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1"/>
    </row>
    <row r="260" spans="1:16" ht="18" customHeight="1" x14ac:dyDescent="0.25">
      <c r="A260" s="11" t="s">
        <v>104</v>
      </c>
      <c r="B260" s="14">
        <v>200</v>
      </c>
      <c r="C260" s="12" t="e">
        <f>C32</f>
        <v>#REF!</v>
      </c>
      <c r="D260" s="12" t="e">
        <f>D32</f>
        <v>#REF!</v>
      </c>
      <c r="E260" s="12" t="e">
        <f>E32</f>
        <v>#REF!</v>
      </c>
      <c r="F260" s="12" t="e">
        <f>C260*4.1+D260*9.3+E260*4.1</f>
        <v>#REF!</v>
      </c>
      <c r="G260" s="12">
        <v>0.1</v>
      </c>
      <c r="H260" s="12">
        <v>5</v>
      </c>
      <c r="I260" s="12">
        <v>0</v>
      </c>
      <c r="J260" s="12">
        <v>0.8</v>
      </c>
      <c r="K260" s="12">
        <v>440</v>
      </c>
      <c r="L260" s="12">
        <v>45</v>
      </c>
      <c r="M260" s="12">
        <v>320</v>
      </c>
      <c r="N260" s="12">
        <v>0.15</v>
      </c>
      <c r="O260" s="12" t="s">
        <v>79</v>
      </c>
      <c r="P260" s="16"/>
    </row>
    <row r="261" spans="1:16" ht="18" customHeight="1" x14ac:dyDescent="0.25">
      <c r="A261" s="11" t="e">
        <f>'дети 7-11 лет'!#REF!</f>
        <v>#REF!</v>
      </c>
      <c r="B261" s="14">
        <v>50</v>
      </c>
      <c r="C261" s="12">
        <v>0.4</v>
      </c>
      <c r="D261" s="12">
        <v>0.4</v>
      </c>
      <c r="E261" s="12">
        <v>70</v>
      </c>
      <c r="F261" s="12">
        <v>292.36</v>
      </c>
      <c r="G261" s="12" t="e">
        <f>'дети 7-11 лет'!#REF!</f>
        <v>#REF!</v>
      </c>
      <c r="H261" s="12" t="e">
        <f>'дети 7-11 лет'!#REF!</f>
        <v>#REF!</v>
      </c>
      <c r="I261" s="12" t="e">
        <f>'дети 7-11 лет'!#REF!</f>
        <v>#REF!</v>
      </c>
      <c r="J261" s="12" t="e">
        <f>'дети 7-11 лет'!#REF!</f>
        <v>#REF!</v>
      </c>
      <c r="K261" s="12" t="e">
        <f>'дети 7-11 лет'!#REF!</f>
        <v>#REF!</v>
      </c>
      <c r="L261" s="12" t="e">
        <f>'дети 7-11 лет'!#REF!</f>
        <v>#REF!</v>
      </c>
      <c r="M261" s="12" t="e">
        <f>'дети 7-11 лет'!#REF!</f>
        <v>#REF!</v>
      </c>
      <c r="N261" s="12" t="e">
        <f>'дети 7-11 лет'!#REF!</f>
        <v>#REF!</v>
      </c>
      <c r="O261" s="12" t="e">
        <f>'дети 7-11 лет'!#REF!</f>
        <v>#REF!</v>
      </c>
      <c r="P261" s="16"/>
    </row>
    <row r="262" spans="1:16" ht="17.25" customHeight="1" x14ac:dyDescent="0.25">
      <c r="A262" s="13" t="s">
        <v>35</v>
      </c>
      <c r="B262" s="14"/>
      <c r="C262" s="15" t="e">
        <f>SUM(C260)</f>
        <v>#REF!</v>
      </c>
      <c r="D262" s="15" t="e">
        <f t="shared" ref="D262:N262" si="70">SUM(D260)</f>
        <v>#REF!</v>
      </c>
      <c r="E262" s="15" t="e">
        <f t="shared" si="70"/>
        <v>#REF!</v>
      </c>
      <c r="F262" s="15" t="e">
        <f t="shared" si="70"/>
        <v>#REF!</v>
      </c>
      <c r="G262" s="15">
        <f t="shared" si="70"/>
        <v>0.1</v>
      </c>
      <c r="H262" s="15">
        <f t="shared" si="70"/>
        <v>5</v>
      </c>
      <c r="I262" s="15">
        <f t="shared" si="70"/>
        <v>0</v>
      </c>
      <c r="J262" s="15">
        <f t="shared" si="70"/>
        <v>0.8</v>
      </c>
      <c r="K262" s="15">
        <f t="shared" si="70"/>
        <v>440</v>
      </c>
      <c r="L262" s="15">
        <f t="shared" si="70"/>
        <v>45</v>
      </c>
      <c r="M262" s="15">
        <f t="shared" si="70"/>
        <v>320</v>
      </c>
      <c r="N262" s="15">
        <f t="shared" si="70"/>
        <v>0.15</v>
      </c>
      <c r="O262" s="15"/>
      <c r="P262" s="15"/>
    </row>
    <row r="263" spans="1:16" ht="17.25" customHeight="1" x14ac:dyDescent="0.25">
      <c r="A263" s="13" t="s">
        <v>38</v>
      </c>
      <c r="B263" s="14"/>
      <c r="C263" s="15" t="e">
        <f t="shared" ref="C263:N263" si="71">SUM(C241+C245+C253+C258+C262)</f>
        <v>#REF!</v>
      </c>
      <c r="D263" s="15" t="e">
        <f t="shared" si="71"/>
        <v>#REF!</v>
      </c>
      <c r="E263" s="15" t="e">
        <f t="shared" si="71"/>
        <v>#REF!</v>
      </c>
      <c r="F263" s="15" t="e">
        <f t="shared" si="71"/>
        <v>#REF!</v>
      </c>
      <c r="G263" s="15" t="e">
        <f t="shared" si="71"/>
        <v>#REF!</v>
      </c>
      <c r="H263" s="15" t="e">
        <f t="shared" si="71"/>
        <v>#REF!</v>
      </c>
      <c r="I263" s="15" t="e">
        <f t="shared" si="71"/>
        <v>#REF!</v>
      </c>
      <c r="J263" s="15" t="e">
        <f t="shared" si="71"/>
        <v>#REF!</v>
      </c>
      <c r="K263" s="15" t="e">
        <f t="shared" si="71"/>
        <v>#REF!</v>
      </c>
      <c r="L263" s="15" t="e">
        <f t="shared" si="71"/>
        <v>#REF!</v>
      </c>
      <c r="M263" s="15" t="e">
        <f t="shared" si="71"/>
        <v>#REF!</v>
      </c>
      <c r="N263" s="15" t="e">
        <f t="shared" si="71"/>
        <v>#REF!</v>
      </c>
      <c r="O263" s="15"/>
      <c r="P263" s="15"/>
    </row>
    <row r="264" spans="1:16" ht="18.75" customHeight="1" x14ac:dyDescent="0.25">
      <c r="A264" s="182" t="s">
        <v>55</v>
      </c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</row>
    <row r="265" spans="1:16" ht="2.25" hidden="1" customHeight="1" x14ac:dyDescent="0.25">
      <c r="A265" s="17"/>
      <c r="B265" s="183"/>
      <c r="C265" s="183"/>
      <c r="D265" s="183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</row>
    <row r="266" spans="1:16" ht="21" customHeight="1" x14ac:dyDescent="0.25">
      <c r="A266" s="184" t="s">
        <v>24</v>
      </c>
      <c r="B266" s="184" t="s">
        <v>25</v>
      </c>
      <c r="C266" s="184" t="s">
        <v>0</v>
      </c>
      <c r="D266" s="184"/>
      <c r="E266" s="184"/>
      <c r="F266" s="185" t="s">
        <v>33</v>
      </c>
      <c r="G266" s="184" t="s">
        <v>4</v>
      </c>
      <c r="H266" s="184"/>
      <c r="I266" s="184"/>
      <c r="J266" s="184"/>
      <c r="K266" s="184" t="s">
        <v>5</v>
      </c>
      <c r="L266" s="184"/>
      <c r="M266" s="184"/>
      <c r="N266" s="184"/>
      <c r="O266" s="184" t="s">
        <v>31</v>
      </c>
      <c r="P266" s="184" t="s">
        <v>32</v>
      </c>
    </row>
    <row r="267" spans="1:16" ht="25.5" customHeight="1" x14ac:dyDescent="0.25">
      <c r="A267" s="184"/>
      <c r="B267" s="184"/>
      <c r="C267" s="5" t="s">
        <v>27</v>
      </c>
      <c r="D267" s="5" t="s">
        <v>28</v>
      </c>
      <c r="E267" s="5" t="s">
        <v>29</v>
      </c>
      <c r="F267" s="185"/>
      <c r="G267" s="5" t="s">
        <v>30</v>
      </c>
      <c r="H267" s="5" t="s">
        <v>1</v>
      </c>
      <c r="I267" s="5" t="s">
        <v>2</v>
      </c>
      <c r="J267" s="5" t="s">
        <v>3</v>
      </c>
      <c r="K267" s="5" t="s">
        <v>6</v>
      </c>
      <c r="L267" s="5" t="s">
        <v>8</v>
      </c>
      <c r="M267" s="5" t="s">
        <v>7</v>
      </c>
      <c r="N267" s="5" t="s">
        <v>9</v>
      </c>
      <c r="O267" s="184"/>
      <c r="P267" s="184"/>
    </row>
    <row r="268" spans="1:16" ht="12.75" customHeight="1" x14ac:dyDescent="0.25">
      <c r="A268" s="5">
        <v>1</v>
      </c>
      <c r="B268" s="5">
        <v>2</v>
      </c>
      <c r="C268" s="5">
        <v>3</v>
      </c>
      <c r="D268" s="5">
        <v>4</v>
      </c>
      <c r="E268" s="5">
        <v>5</v>
      </c>
      <c r="F268" s="5">
        <v>6</v>
      </c>
      <c r="G268" s="5">
        <v>7</v>
      </c>
      <c r="H268" s="5">
        <v>8</v>
      </c>
      <c r="I268" s="5">
        <v>9</v>
      </c>
      <c r="J268" s="5">
        <v>10</v>
      </c>
      <c r="K268" s="5">
        <v>11</v>
      </c>
      <c r="L268" s="5">
        <v>12</v>
      </c>
      <c r="M268" s="5">
        <v>13</v>
      </c>
      <c r="N268" s="5">
        <v>14</v>
      </c>
      <c r="O268" s="5">
        <v>15</v>
      </c>
      <c r="P268" s="5">
        <v>16</v>
      </c>
    </row>
    <row r="269" spans="1:16" ht="16.5" customHeight="1" x14ac:dyDescent="0.25">
      <c r="A269" s="167" t="s">
        <v>10</v>
      </c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</row>
    <row r="270" spans="1:16" ht="15.75" customHeight="1" x14ac:dyDescent="0.25">
      <c r="A270" s="186" t="str">
        <f>'дети 7-11 лет'!A215</f>
        <v>Тефтели мясные в томатном соусе (60/30)</v>
      </c>
      <c r="B270" s="184">
        <f>'дети 7-11 лет'!B215</f>
        <v>90</v>
      </c>
      <c r="C270" s="168">
        <f>'дети 7-11 лет'!C215</f>
        <v>7.65</v>
      </c>
      <c r="D270" s="168">
        <f>'дети 7-11 лет'!D215</f>
        <v>8.4700000000000006</v>
      </c>
      <c r="E270" s="168">
        <f>'дети 7-11 лет'!E215</f>
        <v>10.09</v>
      </c>
      <c r="F270" s="168">
        <f>'дети 7-11 лет'!F215</f>
        <v>151.5</v>
      </c>
      <c r="G270" s="168">
        <f>'дети 7-11 лет'!G215</f>
        <v>0.05</v>
      </c>
      <c r="H270" s="168">
        <f>'дети 7-11 лет'!H215</f>
        <v>0.74</v>
      </c>
      <c r="I270" s="168">
        <f>'дети 7-11 лет'!I215</f>
        <v>0.03</v>
      </c>
      <c r="J270" s="168">
        <f>'дети 7-11 лет'!J215</f>
        <v>0.52</v>
      </c>
      <c r="K270" s="168">
        <f>'дети 7-11 лет'!K215</f>
        <v>37.86</v>
      </c>
      <c r="L270" s="168">
        <f>'дети 7-11 лет'!L215</f>
        <v>11.13</v>
      </c>
      <c r="M270" s="168">
        <f>'дети 7-11 лет'!M215</f>
        <v>90</v>
      </c>
      <c r="N270" s="169">
        <f>'дети 7-11 лет'!N215</f>
        <v>0.83</v>
      </c>
      <c r="O270" s="171">
        <f>'дети 7-11 лет'!O215</f>
        <v>461</v>
      </c>
      <c r="P270" s="171">
        <f>'дети 7-11 лет'!P215</f>
        <v>2004</v>
      </c>
    </row>
    <row r="271" spans="1:16" ht="3.75" customHeight="1" x14ac:dyDescent="0.25">
      <c r="A271" s="186"/>
      <c r="B271" s="184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70"/>
      <c r="O271" s="172"/>
      <c r="P271" s="172"/>
    </row>
    <row r="272" spans="1:16" ht="18" customHeight="1" x14ac:dyDescent="0.25">
      <c r="A272" s="6" t="str">
        <f>'дети 7-11 лет'!A219</f>
        <v>Чай с сахаром</v>
      </c>
      <c r="B272" s="28">
        <f>'дети 7-11 лет'!B219</f>
        <v>200</v>
      </c>
      <c r="C272" s="7">
        <f>'дети 7-11 лет'!C219</f>
        <v>0.1</v>
      </c>
      <c r="D272" s="7">
        <f>'дети 7-11 лет'!D219</f>
        <v>0</v>
      </c>
      <c r="E272" s="7">
        <f>'дети 7-11 лет'!E219</f>
        <v>15</v>
      </c>
      <c r="F272" s="7">
        <f>'дети 7-11 лет'!F219</f>
        <v>65</v>
      </c>
      <c r="G272" s="7">
        <f>'дети 7-11 лет'!G219</f>
        <v>0</v>
      </c>
      <c r="H272" s="7">
        <f>'дети 7-11 лет'!H219</f>
        <v>0.02</v>
      </c>
      <c r="I272" s="7">
        <f>'дети 7-11 лет'!I219</f>
        <v>0</v>
      </c>
      <c r="J272" s="7">
        <f>'дети 7-11 лет'!J219</f>
        <v>0</v>
      </c>
      <c r="K272" s="7">
        <f>'дети 7-11 лет'!K219</f>
        <v>11</v>
      </c>
      <c r="L272" s="7">
        <f>'дети 7-11 лет'!L219</f>
        <v>1.3</v>
      </c>
      <c r="M272" s="7">
        <f>'дети 7-11 лет'!M219</f>
        <v>3</v>
      </c>
      <c r="N272" s="7">
        <f>'дети 7-11 лет'!N219</f>
        <v>0.3</v>
      </c>
      <c r="O272" s="8">
        <f>'дети 7-11 лет'!O219</f>
        <v>685</v>
      </c>
      <c r="P272" s="8">
        <f>'дети 7-11 лет'!P219</f>
        <v>2004</v>
      </c>
    </row>
    <row r="273" spans="1:16" ht="18" customHeight="1" x14ac:dyDescent="0.25">
      <c r="A273" s="47" t="e">
        <f>'дети 7-11 лет'!#REF!</f>
        <v>#REF!</v>
      </c>
      <c r="B273" s="28" t="e">
        <f>'дети 7-11 лет'!#REF!</f>
        <v>#REF!</v>
      </c>
      <c r="C273" s="45" t="e">
        <f>'дети 7-11 лет'!#REF!</f>
        <v>#REF!</v>
      </c>
      <c r="D273" s="45" t="e">
        <f>'дети 7-11 лет'!#REF!</f>
        <v>#REF!</v>
      </c>
      <c r="E273" s="45" t="e">
        <f>'дети 7-11 лет'!#REF!</f>
        <v>#REF!</v>
      </c>
      <c r="F273" s="45" t="e">
        <f>'дети 7-11 лет'!#REF!</f>
        <v>#REF!</v>
      </c>
      <c r="G273" s="45" t="e">
        <f>'дети 7-11 лет'!#REF!</f>
        <v>#REF!</v>
      </c>
      <c r="H273" s="45" t="e">
        <f>'дети 7-11 лет'!#REF!</f>
        <v>#REF!</v>
      </c>
      <c r="I273" s="45" t="e">
        <f>'дети 7-11 лет'!#REF!</f>
        <v>#REF!</v>
      </c>
      <c r="J273" s="45" t="e">
        <f>'дети 7-11 лет'!#REF!</f>
        <v>#REF!</v>
      </c>
      <c r="K273" s="45" t="e">
        <f>'дети 7-11 лет'!#REF!</f>
        <v>#REF!</v>
      </c>
      <c r="L273" s="45" t="e">
        <f>'дети 7-11 лет'!#REF!</f>
        <v>#REF!</v>
      </c>
      <c r="M273" s="45" t="e">
        <f>'дети 7-11 лет'!#REF!</f>
        <v>#REF!</v>
      </c>
      <c r="N273" s="45" t="e">
        <f>'дети 7-11 лет'!#REF!</f>
        <v>#REF!</v>
      </c>
      <c r="O273" s="8" t="e">
        <f>'дети 7-11 лет'!#REF!</f>
        <v>#REF!</v>
      </c>
      <c r="P273" s="8"/>
    </row>
    <row r="274" spans="1:16" ht="17.25" customHeight="1" x14ac:dyDescent="0.25">
      <c r="A274" s="6" t="e">
        <f>'дети 7-11 лет'!#REF!</f>
        <v>#REF!</v>
      </c>
      <c r="B274" s="14" t="e">
        <f>'дети 7-11 лет'!#REF!</f>
        <v>#REF!</v>
      </c>
      <c r="C274" s="12" t="e">
        <f>'дети 7-11 лет'!#REF!</f>
        <v>#REF!</v>
      </c>
      <c r="D274" s="12" t="e">
        <f>'дети 7-11 лет'!#REF!</f>
        <v>#REF!</v>
      </c>
      <c r="E274" s="12" t="e">
        <f>'дети 7-11 лет'!#REF!</f>
        <v>#REF!</v>
      </c>
      <c r="F274" s="44" t="e">
        <f>'дети 7-11 лет'!#REF!</f>
        <v>#REF!</v>
      </c>
      <c r="G274" s="12" t="e">
        <f>'дети 7-11 лет'!#REF!</f>
        <v>#REF!</v>
      </c>
      <c r="H274" s="12" t="e">
        <f>'дети 7-11 лет'!#REF!</f>
        <v>#REF!</v>
      </c>
      <c r="I274" s="12" t="e">
        <f>'дети 7-11 лет'!#REF!</f>
        <v>#REF!</v>
      </c>
      <c r="J274" s="12" t="e">
        <f>'дети 7-11 лет'!#REF!</f>
        <v>#REF!</v>
      </c>
      <c r="K274" s="12" t="e">
        <f>'дети 7-11 лет'!#REF!</f>
        <v>#REF!</v>
      </c>
      <c r="L274" s="12" t="e">
        <f>'дети 7-11 лет'!#REF!</f>
        <v>#REF!</v>
      </c>
      <c r="M274" s="12" t="e">
        <f>'дети 7-11 лет'!#REF!</f>
        <v>#REF!</v>
      </c>
      <c r="N274" s="12" t="e">
        <f>'дети 7-11 лет'!#REF!</f>
        <v>#REF!</v>
      </c>
      <c r="O274" s="8" t="e">
        <f>'дети 7-11 лет'!#REF!</f>
        <v>#REF!</v>
      </c>
      <c r="P274" s="8" t="e">
        <f>'дети 7-11 лет'!#REF!</f>
        <v>#REF!</v>
      </c>
    </row>
    <row r="275" spans="1:16" ht="17.25" customHeight="1" x14ac:dyDescent="0.25">
      <c r="A275" s="9" t="s">
        <v>35</v>
      </c>
      <c r="B275" s="5"/>
      <c r="C275" s="10" t="e">
        <f>SUM(C270:C274)</f>
        <v>#REF!</v>
      </c>
      <c r="D275" s="10" t="e">
        <f t="shared" ref="D275:N275" si="72">SUM(D270:D274)</f>
        <v>#REF!</v>
      </c>
      <c r="E275" s="10" t="e">
        <f t="shared" si="72"/>
        <v>#REF!</v>
      </c>
      <c r="F275" s="10" t="e">
        <f t="shared" si="72"/>
        <v>#REF!</v>
      </c>
      <c r="G275" s="10" t="e">
        <f t="shared" si="72"/>
        <v>#REF!</v>
      </c>
      <c r="H275" s="10" t="e">
        <f t="shared" si="72"/>
        <v>#REF!</v>
      </c>
      <c r="I275" s="10" t="e">
        <f t="shared" si="72"/>
        <v>#REF!</v>
      </c>
      <c r="J275" s="10" t="e">
        <f t="shared" si="72"/>
        <v>#REF!</v>
      </c>
      <c r="K275" s="10" t="e">
        <f t="shared" si="72"/>
        <v>#REF!</v>
      </c>
      <c r="L275" s="10" t="e">
        <f t="shared" si="72"/>
        <v>#REF!</v>
      </c>
      <c r="M275" s="10" t="e">
        <f t="shared" si="72"/>
        <v>#REF!</v>
      </c>
      <c r="N275" s="10" t="e">
        <f t="shared" si="72"/>
        <v>#REF!</v>
      </c>
      <c r="O275" s="7"/>
      <c r="P275" s="7"/>
    </row>
    <row r="276" spans="1:16" ht="15" customHeight="1" x14ac:dyDescent="0.25">
      <c r="A276" s="194" t="s">
        <v>81</v>
      </c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2"/>
    </row>
    <row r="277" spans="1:16" ht="18" customHeight="1" x14ac:dyDescent="0.25">
      <c r="A277" s="19" t="str">
        <f t="shared" ref="A277:O277" si="73">A211</f>
        <v>Фрукт свежий (мандарин, яблоко, груша)</v>
      </c>
      <c r="B277" s="8">
        <f t="shared" si="73"/>
        <v>100</v>
      </c>
      <c r="C277" s="7">
        <f t="shared" si="73"/>
        <v>0.4</v>
      </c>
      <c r="D277" s="7">
        <f t="shared" si="73"/>
        <v>0.4</v>
      </c>
      <c r="E277" s="7">
        <f t="shared" si="73"/>
        <v>45</v>
      </c>
      <c r="F277" s="7">
        <f t="shared" si="73"/>
        <v>292.36</v>
      </c>
      <c r="G277" s="7">
        <f t="shared" si="73"/>
        <v>0.03</v>
      </c>
      <c r="H277" s="7">
        <f t="shared" si="73"/>
        <v>5</v>
      </c>
      <c r="I277" s="7">
        <f t="shared" si="73"/>
        <v>0</v>
      </c>
      <c r="J277" s="7">
        <f t="shared" si="73"/>
        <v>0</v>
      </c>
      <c r="K277" s="7">
        <f t="shared" si="73"/>
        <v>2.2000000000000002</v>
      </c>
      <c r="L277" s="7">
        <f t="shared" si="73"/>
        <v>0</v>
      </c>
      <c r="M277" s="7">
        <f t="shared" si="73"/>
        <v>0</v>
      </c>
      <c r="N277" s="7">
        <f t="shared" si="73"/>
        <v>1</v>
      </c>
      <c r="O277" s="8" t="str">
        <f t="shared" si="73"/>
        <v>ТК</v>
      </c>
      <c r="P277" s="8"/>
    </row>
    <row r="278" spans="1:16" ht="15.75" customHeight="1" x14ac:dyDescent="0.25">
      <c r="A278" s="9" t="s">
        <v>35</v>
      </c>
      <c r="B278" s="5"/>
      <c r="C278" s="10">
        <f t="shared" ref="C278:N278" si="74">SUM(C277:C277)</f>
        <v>0.4</v>
      </c>
      <c r="D278" s="10">
        <f t="shared" si="74"/>
        <v>0.4</v>
      </c>
      <c r="E278" s="10">
        <f t="shared" si="74"/>
        <v>45</v>
      </c>
      <c r="F278" s="10">
        <f t="shared" si="74"/>
        <v>292.36</v>
      </c>
      <c r="G278" s="10">
        <f t="shared" si="74"/>
        <v>0.03</v>
      </c>
      <c r="H278" s="10">
        <f t="shared" si="74"/>
        <v>5</v>
      </c>
      <c r="I278" s="10">
        <f t="shared" si="74"/>
        <v>0</v>
      </c>
      <c r="J278" s="10">
        <f t="shared" si="74"/>
        <v>0</v>
      </c>
      <c r="K278" s="10">
        <f t="shared" si="74"/>
        <v>2.2000000000000002</v>
      </c>
      <c r="L278" s="10">
        <f t="shared" si="74"/>
        <v>0</v>
      </c>
      <c r="M278" s="10">
        <f t="shared" si="74"/>
        <v>0</v>
      </c>
      <c r="N278" s="10">
        <f t="shared" si="74"/>
        <v>1</v>
      </c>
      <c r="O278" s="7"/>
      <c r="P278" s="7"/>
    </row>
    <row r="279" spans="1:16" ht="16.5" customHeight="1" x14ac:dyDescent="0.25">
      <c r="A279" s="167" t="s">
        <v>11</v>
      </c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</row>
    <row r="280" spans="1:16" ht="15" customHeight="1" x14ac:dyDescent="0.25">
      <c r="A280" s="6" t="s">
        <v>59</v>
      </c>
      <c r="B280" s="5">
        <v>25</v>
      </c>
      <c r="C280" s="12">
        <f>C183</f>
        <v>0.1</v>
      </c>
      <c r="D280" s="12">
        <f>D183</f>
        <v>0.02</v>
      </c>
      <c r="E280" s="12">
        <f>E183</f>
        <v>0.5</v>
      </c>
      <c r="F280" s="12">
        <f>C280*4.1+D280*9.3+E280*4.1</f>
        <v>2.6459999999999999</v>
      </c>
      <c r="G280" s="12">
        <f t="shared" ref="G280:O280" si="75">G183</f>
        <v>0</v>
      </c>
      <c r="H280" s="12">
        <f t="shared" si="75"/>
        <v>1.75</v>
      </c>
      <c r="I280" s="12">
        <f t="shared" si="75"/>
        <v>0</v>
      </c>
      <c r="J280" s="12">
        <f t="shared" si="75"/>
        <v>0.02</v>
      </c>
      <c r="K280" s="12">
        <f t="shared" si="75"/>
        <v>4.25</v>
      </c>
      <c r="L280" s="12">
        <f t="shared" si="75"/>
        <v>3.5</v>
      </c>
      <c r="M280" s="12">
        <f t="shared" si="75"/>
        <v>7.5</v>
      </c>
      <c r="N280" s="12">
        <f t="shared" si="75"/>
        <v>0.12</v>
      </c>
      <c r="O280" s="12" t="str">
        <f t="shared" si="75"/>
        <v>ТК</v>
      </c>
      <c r="P280" s="8"/>
    </row>
    <row r="281" spans="1:16" ht="18.75" customHeight="1" x14ac:dyDescent="0.25">
      <c r="A281" s="19" t="s">
        <v>71</v>
      </c>
      <c r="B281" s="5" t="s">
        <v>98</v>
      </c>
      <c r="C281" s="12">
        <f>[1]Младшие!C188</f>
        <v>11.9</v>
      </c>
      <c r="D281" s="12">
        <f>[1]Младшие!D188</f>
        <v>12</v>
      </c>
      <c r="E281" s="12">
        <f>[1]Младшие!E188</f>
        <v>18.2</v>
      </c>
      <c r="F281" s="12">
        <f>C281*4.1+D281*9.3+E281*4.1</f>
        <v>235.01</v>
      </c>
      <c r="G281" s="12">
        <f>[1]Младшие!G188</f>
        <v>0.06</v>
      </c>
      <c r="H281" s="12">
        <f>[1]Младшие!H188</f>
        <v>12.05</v>
      </c>
      <c r="I281" s="12">
        <f>[1]Младшие!I188</f>
        <v>0</v>
      </c>
      <c r="J281" s="12">
        <f>[1]Младшие!J188</f>
        <v>1</v>
      </c>
      <c r="K281" s="12">
        <f>[1]Младшие!K188</f>
        <v>355</v>
      </c>
      <c r="L281" s="12">
        <f>[1]Младшие!L188</f>
        <v>25</v>
      </c>
      <c r="M281" s="12">
        <f>[1]Младшие!M188</f>
        <v>100</v>
      </c>
      <c r="N281" s="12">
        <f>[1]Младшие!N188</f>
        <v>1.33</v>
      </c>
      <c r="O281" s="12">
        <f>[1]Младшие!O188</f>
        <v>124</v>
      </c>
      <c r="P281" s="8">
        <f>[1]Младшие!P188</f>
        <v>2004</v>
      </c>
    </row>
    <row r="282" spans="1:16" ht="16.5" customHeight="1" x14ac:dyDescent="0.25">
      <c r="A282" s="6" t="s">
        <v>99</v>
      </c>
      <c r="B282" s="5">
        <v>200</v>
      </c>
      <c r="C282" s="12">
        <f>[1]Младшие!C189</f>
        <v>13.1</v>
      </c>
      <c r="D282" s="12">
        <v>18.399999999999999</v>
      </c>
      <c r="E282" s="12">
        <f>[1]Младшие!E189</f>
        <v>21.3</v>
      </c>
      <c r="F282" s="12">
        <f>C282*4.1+D282*9.3+E282*4.1</f>
        <v>312.15999999999997</v>
      </c>
      <c r="G282" s="12">
        <f>[1]Младшие!G189</f>
        <v>0.18</v>
      </c>
      <c r="H282" s="12">
        <f>[1]Младшие!H189</f>
        <v>0</v>
      </c>
      <c r="I282" s="12">
        <f>[1]Младшие!I189</f>
        <v>0</v>
      </c>
      <c r="J282" s="12">
        <f>[1]Младшие!J189</f>
        <v>0</v>
      </c>
      <c r="K282" s="12">
        <f>[1]Младшие!K189</f>
        <v>26.95</v>
      </c>
      <c r="L282" s="12">
        <f>[1]Младшие!L189</f>
        <v>15</v>
      </c>
      <c r="M282" s="12">
        <f>[1]Младшие!M189</f>
        <v>350</v>
      </c>
      <c r="N282" s="12">
        <f>[1]Младшие!N189</f>
        <v>0.57999999999999996</v>
      </c>
      <c r="O282" s="12">
        <f>[1]Младшие!O189</f>
        <v>436</v>
      </c>
      <c r="P282" s="8">
        <f>[1]Младшие!P189</f>
        <v>2004</v>
      </c>
    </row>
    <row r="283" spans="1:16" ht="18" customHeight="1" x14ac:dyDescent="0.25">
      <c r="A283" s="19" t="str">
        <f>A88</f>
        <v>Кисель из концентрата плодового витаминизированный</v>
      </c>
      <c r="B283" s="5">
        <f>B88</f>
        <v>200</v>
      </c>
      <c r="C283" s="12">
        <f>C88</f>
        <v>0.1</v>
      </c>
      <c r="D283" s="12">
        <f>D88</f>
        <v>0</v>
      </c>
      <c r="E283" s="12">
        <f>E88</f>
        <v>30.9</v>
      </c>
      <c r="F283" s="12">
        <f>C283*4.1+D283*9.3+E283*4.1</f>
        <v>127.09999999999998</v>
      </c>
      <c r="G283" s="12">
        <f t="shared" ref="G283:P283" si="76">G88</f>
        <v>0</v>
      </c>
      <c r="H283" s="12">
        <f t="shared" si="76"/>
        <v>10</v>
      </c>
      <c r="I283" s="12">
        <f t="shared" si="76"/>
        <v>0</v>
      </c>
      <c r="J283" s="12">
        <f t="shared" si="76"/>
        <v>0</v>
      </c>
      <c r="K283" s="12">
        <f t="shared" si="76"/>
        <v>0.48</v>
      </c>
      <c r="L283" s="12">
        <f t="shared" si="76"/>
        <v>0</v>
      </c>
      <c r="M283" s="12">
        <f t="shared" si="76"/>
        <v>0</v>
      </c>
      <c r="N283" s="12">
        <f t="shared" si="76"/>
        <v>0.06</v>
      </c>
      <c r="O283" s="8">
        <f t="shared" si="76"/>
        <v>648</v>
      </c>
      <c r="P283" s="8">
        <f t="shared" si="76"/>
        <v>2004</v>
      </c>
    </row>
    <row r="284" spans="1:16" ht="19.5" customHeight="1" x14ac:dyDescent="0.25">
      <c r="A284" s="6" t="s">
        <v>89</v>
      </c>
      <c r="B284" s="5">
        <f>B252</f>
        <v>40</v>
      </c>
      <c r="C284" s="12">
        <f>C252</f>
        <v>1.6</v>
      </c>
      <c r="D284" s="12">
        <f>D252</f>
        <v>0.4</v>
      </c>
      <c r="E284" s="12">
        <f>E252</f>
        <v>14.82</v>
      </c>
      <c r="F284" s="12">
        <f>C284*4.1+D284*9.3+E284*4.1</f>
        <v>71.042000000000002</v>
      </c>
      <c r="G284" s="12">
        <f t="shared" ref="G284:O284" si="77">G252</f>
        <v>0.08</v>
      </c>
      <c r="H284" s="12">
        <f t="shared" si="77"/>
        <v>0</v>
      </c>
      <c r="I284" s="12">
        <f t="shared" si="77"/>
        <v>0.3</v>
      </c>
      <c r="J284" s="12">
        <f t="shared" si="77"/>
        <v>2.2999999999999998</v>
      </c>
      <c r="K284" s="12">
        <f t="shared" si="77"/>
        <v>100</v>
      </c>
      <c r="L284" s="12">
        <f t="shared" si="77"/>
        <v>45</v>
      </c>
      <c r="M284" s="12">
        <f t="shared" si="77"/>
        <v>100</v>
      </c>
      <c r="N284" s="12">
        <f t="shared" si="77"/>
        <v>0.4</v>
      </c>
      <c r="O284" s="12" t="str">
        <f t="shared" si="77"/>
        <v>ТК</v>
      </c>
      <c r="P284" s="8"/>
    </row>
    <row r="285" spans="1:16" ht="18.75" customHeight="1" x14ac:dyDescent="0.25">
      <c r="A285" s="13" t="s">
        <v>35</v>
      </c>
      <c r="B285" s="14"/>
      <c r="C285" s="15">
        <f>SUM(C280:C284)</f>
        <v>26.800000000000004</v>
      </c>
      <c r="D285" s="15">
        <f t="shared" ref="D285:N285" si="78">SUM(D280:D284)</f>
        <v>30.819999999999997</v>
      </c>
      <c r="E285" s="15">
        <f t="shared" si="78"/>
        <v>85.72</v>
      </c>
      <c r="F285" s="15">
        <f t="shared" si="78"/>
        <v>747.95799999999997</v>
      </c>
      <c r="G285" s="15">
        <f t="shared" si="78"/>
        <v>0.32</v>
      </c>
      <c r="H285" s="15">
        <f t="shared" si="78"/>
        <v>23.8</v>
      </c>
      <c r="I285" s="15">
        <f t="shared" si="78"/>
        <v>0.3</v>
      </c>
      <c r="J285" s="15">
        <f t="shared" si="78"/>
        <v>3.32</v>
      </c>
      <c r="K285" s="15">
        <f t="shared" si="78"/>
        <v>486.68</v>
      </c>
      <c r="L285" s="15">
        <f t="shared" si="78"/>
        <v>88.5</v>
      </c>
      <c r="M285" s="15">
        <f t="shared" si="78"/>
        <v>557.5</v>
      </c>
      <c r="N285" s="15">
        <f t="shared" si="78"/>
        <v>2.4900000000000002</v>
      </c>
      <c r="O285" s="15"/>
      <c r="P285" s="15"/>
    </row>
    <row r="286" spans="1:16" ht="17.25" customHeight="1" x14ac:dyDescent="0.25">
      <c r="A286" s="176" t="s">
        <v>83</v>
      </c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8"/>
    </row>
    <row r="287" spans="1:16" ht="16.5" customHeight="1" x14ac:dyDescent="0.25">
      <c r="A287" s="11" t="s">
        <v>76</v>
      </c>
      <c r="B287" s="14" t="str">
        <f>[1]Младшие!B85</f>
        <v>50/50</v>
      </c>
      <c r="C287" s="12">
        <f>[1]Младшие!C85</f>
        <v>9</v>
      </c>
      <c r="D287" s="12">
        <f>[1]Младшие!D85</f>
        <v>20.3</v>
      </c>
      <c r="E287" s="12">
        <f>[1]Младшие!E85</f>
        <v>4</v>
      </c>
      <c r="F287" s="12">
        <f>C287*4.1+D287*9.3+E287*4.1</f>
        <v>242.09000000000003</v>
      </c>
      <c r="G287" s="12">
        <f>[1]Младшие!G85</f>
        <v>0.06</v>
      </c>
      <c r="H287" s="12">
        <f>[1]Младшие!H85</f>
        <v>0.02</v>
      </c>
      <c r="I287" s="12">
        <f>[1]Младшие!I85</f>
        <v>0</v>
      </c>
      <c r="J287" s="12">
        <f>[1]Младшие!J85</f>
        <v>0</v>
      </c>
      <c r="K287" s="12">
        <f>[1]Младшие!K85</f>
        <v>14.6</v>
      </c>
      <c r="L287" s="12">
        <f>[1]Младшие!L85</f>
        <v>12.5</v>
      </c>
      <c r="M287" s="12">
        <f>[1]Младшие!M85</f>
        <v>300</v>
      </c>
      <c r="N287" s="12">
        <f>[1]Младшие!N85</f>
        <v>1.19</v>
      </c>
      <c r="O287" s="8">
        <f>[1]Младшие!O85</f>
        <v>437</v>
      </c>
      <c r="P287" s="8">
        <f>[1]Младшие!P85</f>
        <v>2004</v>
      </c>
    </row>
    <row r="288" spans="1:16" ht="17.25" customHeight="1" x14ac:dyDescent="0.25">
      <c r="A288" s="11" t="s">
        <v>16</v>
      </c>
      <c r="B288" s="14" t="str">
        <f>[1]Младшие!B221</f>
        <v>150/5</v>
      </c>
      <c r="C288" s="12">
        <f>[1]Младшие!C221</f>
        <v>5.2</v>
      </c>
      <c r="D288" s="12">
        <f>[1]Младшие!D221</f>
        <v>4.7</v>
      </c>
      <c r="E288" s="12">
        <f>[1]Младшие!E221</f>
        <v>33</v>
      </c>
      <c r="F288" s="12">
        <f>C288*4.1+D288*9.3+E288*4.1</f>
        <v>200.32999999999998</v>
      </c>
      <c r="G288" s="12">
        <f>[1]Младшие!G221</f>
        <v>0.09</v>
      </c>
      <c r="H288" s="12">
        <f>[1]Младшие!H221</f>
        <v>4.5199999999999996</v>
      </c>
      <c r="I288" s="12">
        <f>[1]Младшие!I221</f>
        <v>0</v>
      </c>
      <c r="J288" s="12">
        <f>[1]Младшие!J221</f>
        <v>0</v>
      </c>
      <c r="K288" s="12">
        <f>[1]Младшие!K221</f>
        <v>0</v>
      </c>
      <c r="L288" s="12">
        <f>[1]Младшие!L221</f>
        <v>0</v>
      </c>
      <c r="M288" s="12">
        <f>[1]Младшие!M221</f>
        <v>80</v>
      </c>
      <c r="N288" s="12">
        <f>[1]Младшие!N221</f>
        <v>0.94</v>
      </c>
      <c r="O288" s="8">
        <f>[1]Младшие!O221</f>
        <v>516</v>
      </c>
      <c r="P288" s="8">
        <f>[1]Младшие!P221</f>
        <v>2004</v>
      </c>
    </row>
    <row r="289" spans="1:16" ht="17.25" customHeight="1" x14ac:dyDescent="0.25">
      <c r="A289" s="11" t="e">
        <f>'дети 7-11 лет'!#REF!</f>
        <v>#REF!</v>
      </c>
      <c r="B289" s="14" t="e">
        <f>'дети 7-11 лет'!#REF!</f>
        <v>#REF!</v>
      </c>
      <c r="C289" s="12" t="e">
        <f>'дети 7-11 лет'!#REF!</f>
        <v>#REF!</v>
      </c>
      <c r="D289" s="12" t="e">
        <f>'дети 7-11 лет'!#REF!</f>
        <v>#REF!</v>
      </c>
      <c r="E289" s="12" t="e">
        <f>'дети 7-11 лет'!#REF!</f>
        <v>#REF!</v>
      </c>
      <c r="F289" s="12" t="e">
        <f>'дети 7-11 лет'!#REF!</f>
        <v>#REF!</v>
      </c>
      <c r="G289" s="12" t="e">
        <f>'дети 7-11 лет'!#REF!</f>
        <v>#REF!</v>
      </c>
      <c r="H289" s="12" t="e">
        <f>'дети 7-11 лет'!#REF!</f>
        <v>#REF!</v>
      </c>
      <c r="I289" s="12" t="e">
        <f>'дети 7-11 лет'!#REF!</f>
        <v>#REF!</v>
      </c>
      <c r="J289" s="12" t="e">
        <f>'дети 7-11 лет'!#REF!</f>
        <v>#REF!</v>
      </c>
      <c r="K289" s="12" t="e">
        <f>'дети 7-11 лет'!#REF!</f>
        <v>#REF!</v>
      </c>
      <c r="L289" s="12" t="e">
        <f>'дети 7-11 лет'!#REF!</f>
        <v>#REF!</v>
      </c>
      <c r="M289" s="12" t="e">
        <f>'дети 7-11 лет'!#REF!</f>
        <v>#REF!</v>
      </c>
      <c r="N289" s="12" t="e">
        <f>'дети 7-11 лет'!#REF!</f>
        <v>#REF!</v>
      </c>
      <c r="O289" s="8" t="e">
        <f>'дети 7-11 лет'!#REF!</f>
        <v>#REF!</v>
      </c>
      <c r="P289" s="14" t="e">
        <f>'дети 7-11 лет'!#REF!</f>
        <v>#REF!</v>
      </c>
    </row>
    <row r="290" spans="1:16" ht="17.25" customHeight="1" x14ac:dyDescent="0.25">
      <c r="A290" s="11" t="s">
        <v>89</v>
      </c>
      <c r="B290" s="8">
        <v>30</v>
      </c>
      <c r="C290" s="7">
        <f>C257</f>
        <v>1.6</v>
      </c>
      <c r="D290" s="7">
        <f>D257</f>
        <v>0.4</v>
      </c>
      <c r="E290" s="7">
        <f>E257</f>
        <v>14.82</v>
      </c>
      <c r="F290" s="12">
        <f>C290*4.1+D290*9.3+E290*4.1</f>
        <v>71.042000000000002</v>
      </c>
      <c r="G290" s="7">
        <f t="shared" ref="G290:O290" si="79">G257</f>
        <v>0.04</v>
      </c>
      <c r="H290" s="7">
        <f t="shared" si="79"/>
        <v>0</v>
      </c>
      <c r="I290" s="7">
        <f t="shared" si="79"/>
        <v>0.2</v>
      </c>
      <c r="J290" s="7">
        <f t="shared" si="79"/>
        <v>1.6</v>
      </c>
      <c r="K290" s="7">
        <f t="shared" si="79"/>
        <v>50</v>
      </c>
      <c r="L290" s="7">
        <f t="shared" si="79"/>
        <v>40</v>
      </c>
      <c r="M290" s="7">
        <f t="shared" si="79"/>
        <v>50</v>
      </c>
      <c r="N290" s="7">
        <f t="shared" si="79"/>
        <v>0.3</v>
      </c>
      <c r="O290" s="12" t="str">
        <f t="shared" si="79"/>
        <v>ТК</v>
      </c>
      <c r="P290" s="12"/>
    </row>
    <row r="291" spans="1:16" ht="19.5" customHeight="1" x14ac:dyDescent="0.25">
      <c r="A291" s="13" t="s">
        <v>35</v>
      </c>
      <c r="B291" s="8"/>
      <c r="C291" s="10" t="e">
        <f>SUM(C287:C290)</f>
        <v>#REF!</v>
      </c>
      <c r="D291" s="10" t="e">
        <f t="shared" ref="D291:N291" si="80">SUM(D287:D290)</f>
        <v>#REF!</v>
      </c>
      <c r="E291" s="10" t="e">
        <f t="shared" si="80"/>
        <v>#REF!</v>
      </c>
      <c r="F291" s="10" t="e">
        <f t="shared" si="80"/>
        <v>#REF!</v>
      </c>
      <c r="G291" s="10" t="e">
        <f t="shared" si="80"/>
        <v>#REF!</v>
      </c>
      <c r="H291" s="10" t="e">
        <f t="shared" si="80"/>
        <v>#REF!</v>
      </c>
      <c r="I291" s="10" t="e">
        <f t="shared" si="80"/>
        <v>#REF!</v>
      </c>
      <c r="J291" s="10" t="e">
        <f t="shared" si="80"/>
        <v>#REF!</v>
      </c>
      <c r="K291" s="10" t="e">
        <f t="shared" si="80"/>
        <v>#REF!</v>
      </c>
      <c r="L291" s="10" t="e">
        <f t="shared" si="80"/>
        <v>#REF!</v>
      </c>
      <c r="M291" s="10" t="e">
        <f t="shared" si="80"/>
        <v>#REF!</v>
      </c>
      <c r="N291" s="10" t="e">
        <f t="shared" si="80"/>
        <v>#REF!</v>
      </c>
      <c r="O291" s="8"/>
      <c r="P291" s="8"/>
    </row>
    <row r="292" spans="1:16" ht="17.25" customHeight="1" x14ac:dyDescent="0.25">
      <c r="A292" s="179" t="s">
        <v>105</v>
      </c>
      <c r="B292" s="180"/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/>
      <c r="P292" s="181"/>
    </row>
    <row r="293" spans="1:16" ht="15.75" customHeight="1" x14ac:dyDescent="0.25">
      <c r="A293" s="11" t="e">
        <f t="shared" ref="A293:O293" si="81">A129</f>
        <v>#REF!</v>
      </c>
      <c r="B293" s="14" t="e">
        <f t="shared" si="81"/>
        <v>#REF!</v>
      </c>
      <c r="C293" s="12" t="e">
        <f t="shared" si="81"/>
        <v>#REF!</v>
      </c>
      <c r="D293" s="12" t="e">
        <f t="shared" si="81"/>
        <v>#REF!</v>
      </c>
      <c r="E293" s="12" t="e">
        <f t="shared" si="81"/>
        <v>#REF!</v>
      </c>
      <c r="F293" s="12" t="e">
        <f t="shared" si="81"/>
        <v>#REF!</v>
      </c>
      <c r="G293" s="12" t="e">
        <f t="shared" si="81"/>
        <v>#REF!</v>
      </c>
      <c r="H293" s="12" t="e">
        <f t="shared" si="81"/>
        <v>#REF!</v>
      </c>
      <c r="I293" s="12" t="e">
        <f t="shared" si="81"/>
        <v>#REF!</v>
      </c>
      <c r="J293" s="12" t="e">
        <f t="shared" si="81"/>
        <v>#REF!</v>
      </c>
      <c r="K293" s="12" t="e">
        <f t="shared" si="81"/>
        <v>#REF!</v>
      </c>
      <c r="L293" s="12" t="e">
        <f t="shared" si="81"/>
        <v>#REF!</v>
      </c>
      <c r="M293" s="12" t="e">
        <f t="shared" si="81"/>
        <v>#REF!</v>
      </c>
      <c r="N293" s="12" t="e">
        <f t="shared" si="81"/>
        <v>#REF!</v>
      </c>
      <c r="O293" s="12" t="e">
        <f t="shared" si="81"/>
        <v>#REF!</v>
      </c>
      <c r="P293" s="16"/>
    </row>
    <row r="294" spans="1:16" ht="17.25" customHeight="1" x14ac:dyDescent="0.25">
      <c r="A294" s="13" t="s">
        <v>35</v>
      </c>
      <c r="B294" s="8"/>
      <c r="C294" s="10" t="e">
        <f>SUM(C293)</f>
        <v>#REF!</v>
      </c>
      <c r="D294" s="10" t="e">
        <f t="shared" ref="D294:N294" si="82">SUM(D293)</f>
        <v>#REF!</v>
      </c>
      <c r="E294" s="10" t="e">
        <f t="shared" si="82"/>
        <v>#REF!</v>
      </c>
      <c r="F294" s="10" t="e">
        <f t="shared" si="82"/>
        <v>#REF!</v>
      </c>
      <c r="G294" s="10" t="e">
        <f t="shared" si="82"/>
        <v>#REF!</v>
      </c>
      <c r="H294" s="10" t="e">
        <f t="shared" si="82"/>
        <v>#REF!</v>
      </c>
      <c r="I294" s="10" t="e">
        <f t="shared" si="82"/>
        <v>#REF!</v>
      </c>
      <c r="J294" s="10" t="e">
        <f t="shared" si="82"/>
        <v>#REF!</v>
      </c>
      <c r="K294" s="10" t="e">
        <f t="shared" si="82"/>
        <v>#REF!</v>
      </c>
      <c r="L294" s="10" t="e">
        <f t="shared" si="82"/>
        <v>#REF!</v>
      </c>
      <c r="M294" s="10" t="e">
        <f t="shared" si="82"/>
        <v>#REF!</v>
      </c>
      <c r="N294" s="10" t="e">
        <f t="shared" si="82"/>
        <v>#REF!</v>
      </c>
      <c r="O294" s="8"/>
      <c r="P294" s="8"/>
    </row>
    <row r="295" spans="1:16" ht="17.25" customHeight="1" x14ac:dyDescent="0.25">
      <c r="A295" s="13" t="s">
        <v>38</v>
      </c>
      <c r="B295" s="14"/>
      <c r="C295" s="15" t="e">
        <f t="shared" ref="C295:N295" si="83">SUM(C275+C278+C285+C291+C294)</f>
        <v>#REF!</v>
      </c>
      <c r="D295" s="15" t="e">
        <f t="shared" si="83"/>
        <v>#REF!</v>
      </c>
      <c r="E295" s="15" t="e">
        <f t="shared" si="83"/>
        <v>#REF!</v>
      </c>
      <c r="F295" s="15" t="e">
        <f t="shared" si="83"/>
        <v>#REF!</v>
      </c>
      <c r="G295" s="15" t="e">
        <f t="shared" si="83"/>
        <v>#REF!</v>
      </c>
      <c r="H295" s="15" t="e">
        <f t="shared" si="83"/>
        <v>#REF!</v>
      </c>
      <c r="I295" s="15" t="e">
        <f t="shared" si="83"/>
        <v>#REF!</v>
      </c>
      <c r="J295" s="15" t="e">
        <f t="shared" si="83"/>
        <v>#REF!</v>
      </c>
      <c r="K295" s="15" t="e">
        <f t="shared" si="83"/>
        <v>#REF!</v>
      </c>
      <c r="L295" s="15" t="e">
        <f t="shared" si="83"/>
        <v>#REF!</v>
      </c>
      <c r="M295" s="15" t="e">
        <f t="shared" si="83"/>
        <v>#REF!</v>
      </c>
      <c r="N295" s="15" t="e">
        <f t="shared" si="83"/>
        <v>#REF!</v>
      </c>
      <c r="O295" s="15"/>
      <c r="P295" s="15"/>
    </row>
    <row r="296" spans="1:16" ht="18" customHeight="1" x14ac:dyDescent="0.25">
      <c r="A296" s="182" t="s">
        <v>57</v>
      </c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</row>
    <row r="297" spans="1:16" ht="3" hidden="1" customHeight="1" x14ac:dyDescent="0.25">
      <c r="A297" s="17"/>
      <c r="B297" s="183"/>
      <c r="C297" s="183"/>
      <c r="D297" s="183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1:16" ht="24.75" customHeight="1" x14ac:dyDescent="0.25">
      <c r="A298" s="184" t="s">
        <v>24</v>
      </c>
      <c r="B298" s="184" t="s">
        <v>25</v>
      </c>
      <c r="C298" s="184" t="s">
        <v>0</v>
      </c>
      <c r="D298" s="184"/>
      <c r="E298" s="184"/>
      <c r="F298" s="185" t="s">
        <v>33</v>
      </c>
      <c r="G298" s="184" t="s">
        <v>4</v>
      </c>
      <c r="H298" s="184"/>
      <c r="I298" s="184"/>
      <c r="J298" s="184"/>
      <c r="K298" s="184" t="s">
        <v>5</v>
      </c>
      <c r="L298" s="184"/>
      <c r="M298" s="184"/>
      <c r="N298" s="184"/>
      <c r="O298" s="184" t="s">
        <v>31</v>
      </c>
      <c r="P298" s="184" t="s">
        <v>32</v>
      </c>
    </row>
    <row r="299" spans="1:16" ht="23.25" customHeight="1" x14ac:dyDescent="0.25">
      <c r="A299" s="184"/>
      <c r="B299" s="184"/>
      <c r="C299" s="5" t="s">
        <v>27</v>
      </c>
      <c r="D299" s="5" t="s">
        <v>28</v>
      </c>
      <c r="E299" s="5" t="s">
        <v>29</v>
      </c>
      <c r="F299" s="185"/>
      <c r="G299" s="5" t="s">
        <v>30</v>
      </c>
      <c r="H299" s="5" t="s">
        <v>1</v>
      </c>
      <c r="I299" s="5" t="s">
        <v>2</v>
      </c>
      <c r="J299" s="5" t="s">
        <v>3</v>
      </c>
      <c r="K299" s="5" t="s">
        <v>6</v>
      </c>
      <c r="L299" s="5" t="s">
        <v>8</v>
      </c>
      <c r="M299" s="5" t="s">
        <v>7</v>
      </c>
      <c r="N299" s="5" t="s">
        <v>9</v>
      </c>
      <c r="O299" s="184"/>
      <c r="P299" s="184"/>
    </row>
    <row r="300" spans="1:16" ht="17.25" customHeight="1" x14ac:dyDescent="0.25">
      <c r="A300" s="5">
        <v>1</v>
      </c>
      <c r="B300" s="5">
        <v>2</v>
      </c>
      <c r="C300" s="5">
        <v>3</v>
      </c>
      <c r="D300" s="5">
        <v>4</v>
      </c>
      <c r="E300" s="5">
        <v>5</v>
      </c>
      <c r="F300" s="5">
        <v>6</v>
      </c>
      <c r="G300" s="5">
        <v>7</v>
      </c>
      <c r="H300" s="5">
        <v>8</v>
      </c>
      <c r="I300" s="5">
        <v>9</v>
      </c>
      <c r="J300" s="5">
        <v>10</v>
      </c>
      <c r="K300" s="5">
        <v>11</v>
      </c>
      <c r="L300" s="5">
        <v>12</v>
      </c>
      <c r="M300" s="5">
        <v>13</v>
      </c>
      <c r="N300" s="5">
        <v>14</v>
      </c>
      <c r="O300" s="5">
        <v>15</v>
      </c>
      <c r="P300" s="5">
        <v>16</v>
      </c>
    </row>
    <row r="301" spans="1:16" ht="16.5" customHeight="1" x14ac:dyDescent="0.25">
      <c r="A301" s="167" t="s">
        <v>10</v>
      </c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</row>
    <row r="302" spans="1:16" ht="14.25" customHeight="1" x14ac:dyDescent="0.25">
      <c r="A302" s="186" t="s">
        <v>101</v>
      </c>
      <c r="B302" s="184" t="s">
        <v>100</v>
      </c>
      <c r="C302" s="168">
        <v>17.010000000000002</v>
      </c>
      <c r="D302" s="168">
        <v>12.07</v>
      </c>
      <c r="E302" s="168">
        <v>19.2</v>
      </c>
      <c r="F302" s="168">
        <f>C302*4.1+D302*9.3+E302*4.1</f>
        <v>260.71199999999999</v>
      </c>
      <c r="G302" s="168">
        <v>0.08</v>
      </c>
      <c r="H302" s="168">
        <v>0.4</v>
      </c>
      <c r="I302" s="168">
        <v>0</v>
      </c>
      <c r="J302" s="168">
        <v>0</v>
      </c>
      <c r="K302" s="168">
        <v>300.39999999999998</v>
      </c>
      <c r="L302" s="168">
        <v>0</v>
      </c>
      <c r="M302" s="168">
        <v>180</v>
      </c>
      <c r="N302" s="169">
        <v>0.75</v>
      </c>
      <c r="O302" s="171">
        <v>366</v>
      </c>
      <c r="P302" s="171">
        <v>2004</v>
      </c>
    </row>
    <row r="303" spans="1:16" ht="3.75" customHeight="1" x14ac:dyDescent="0.25">
      <c r="A303" s="186"/>
      <c r="B303" s="184"/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70"/>
      <c r="O303" s="172"/>
      <c r="P303" s="172"/>
    </row>
    <row r="304" spans="1:16" ht="1.5" hidden="1" customHeight="1" x14ac:dyDescent="0.25">
      <c r="A304" s="6" t="e">
        <f t="shared" ref="A304:P304" si="84">A289</f>
        <v>#REF!</v>
      </c>
      <c r="B304" s="28" t="e">
        <f t="shared" si="84"/>
        <v>#REF!</v>
      </c>
      <c r="C304" s="7" t="e">
        <f t="shared" si="84"/>
        <v>#REF!</v>
      </c>
      <c r="D304" s="7" t="e">
        <f t="shared" si="84"/>
        <v>#REF!</v>
      </c>
      <c r="E304" s="7" t="e">
        <f t="shared" si="84"/>
        <v>#REF!</v>
      </c>
      <c r="F304" s="7" t="e">
        <f>C304*4.1+D304*9.3+E304*4.1</f>
        <v>#REF!</v>
      </c>
      <c r="G304" s="7" t="e">
        <f t="shared" si="84"/>
        <v>#REF!</v>
      </c>
      <c r="H304" s="7" t="e">
        <f t="shared" si="84"/>
        <v>#REF!</v>
      </c>
      <c r="I304" s="7" t="e">
        <f t="shared" si="84"/>
        <v>#REF!</v>
      </c>
      <c r="J304" s="7" t="e">
        <f t="shared" si="84"/>
        <v>#REF!</v>
      </c>
      <c r="K304" s="7" t="e">
        <f t="shared" si="84"/>
        <v>#REF!</v>
      </c>
      <c r="L304" s="7" t="e">
        <f t="shared" si="84"/>
        <v>#REF!</v>
      </c>
      <c r="M304" s="7" t="e">
        <f t="shared" si="84"/>
        <v>#REF!</v>
      </c>
      <c r="N304" s="7" t="e">
        <f t="shared" si="84"/>
        <v>#REF!</v>
      </c>
      <c r="O304" s="8" t="e">
        <f t="shared" si="84"/>
        <v>#REF!</v>
      </c>
      <c r="P304" s="8" t="e">
        <f t="shared" si="84"/>
        <v>#REF!</v>
      </c>
    </row>
    <row r="305" spans="1:16" ht="17.25" customHeight="1" x14ac:dyDescent="0.25">
      <c r="A305" s="42" t="e">
        <f>'дети 7-11 лет'!#REF!</f>
        <v>#REF!</v>
      </c>
      <c r="B305" s="28" t="e">
        <f>'дети 7-11 лет'!#REF!</f>
        <v>#REF!</v>
      </c>
      <c r="C305" s="41" t="e">
        <f>'дети 7-11 лет'!#REF!</f>
        <v>#REF!</v>
      </c>
      <c r="D305" s="41" t="e">
        <f>'дети 7-11 лет'!#REF!</f>
        <v>#REF!</v>
      </c>
      <c r="E305" s="41" t="e">
        <f>'дети 7-11 лет'!#REF!</f>
        <v>#REF!</v>
      </c>
      <c r="F305" s="44" t="e">
        <f>'дети 7-11 лет'!#REF!</f>
        <v>#REF!</v>
      </c>
      <c r="G305" s="41" t="e">
        <f>'дети 7-11 лет'!#REF!</f>
        <v>#REF!</v>
      </c>
      <c r="H305" s="41" t="e">
        <f>'дети 7-11 лет'!#REF!</f>
        <v>#REF!</v>
      </c>
      <c r="I305" s="41" t="e">
        <f>'дети 7-11 лет'!#REF!</f>
        <v>#REF!</v>
      </c>
      <c r="J305" s="41" t="e">
        <f>'дети 7-11 лет'!#REF!</f>
        <v>#REF!</v>
      </c>
      <c r="K305" s="41" t="e">
        <f>'дети 7-11 лет'!#REF!</f>
        <v>#REF!</v>
      </c>
      <c r="L305" s="41" t="e">
        <f>'дети 7-11 лет'!#REF!</f>
        <v>#REF!</v>
      </c>
      <c r="M305" s="41" t="e">
        <f>'дети 7-11 лет'!#REF!</f>
        <v>#REF!</v>
      </c>
      <c r="N305" s="41" t="e">
        <f>'дети 7-11 лет'!#REF!</f>
        <v>#REF!</v>
      </c>
      <c r="O305" s="8" t="e">
        <f>'дети 7-11 лет'!#REF!</f>
        <v>#REF!</v>
      </c>
      <c r="P305" s="8" t="e">
        <f>'дети 7-11 лет'!#REF!</f>
        <v>#REF!</v>
      </c>
    </row>
    <row r="306" spans="1:16" ht="17.25" customHeight="1" x14ac:dyDescent="0.25">
      <c r="A306" s="9" t="s">
        <v>35</v>
      </c>
      <c r="B306" s="5"/>
      <c r="C306" s="10" t="e">
        <f t="shared" ref="C306:N306" si="85">SUM(C302:C304)</f>
        <v>#REF!</v>
      </c>
      <c r="D306" s="10" t="e">
        <f t="shared" si="85"/>
        <v>#REF!</v>
      </c>
      <c r="E306" s="10" t="e">
        <f t="shared" si="85"/>
        <v>#REF!</v>
      </c>
      <c r="F306" s="10" t="e">
        <f t="shared" si="85"/>
        <v>#REF!</v>
      </c>
      <c r="G306" s="10" t="e">
        <f t="shared" si="85"/>
        <v>#REF!</v>
      </c>
      <c r="H306" s="10" t="e">
        <f t="shared" si="85"/>
        <v>#REF!</v>
      </c>
      <c r="I306" s="10" t="e">
        <f t="shared" si="85"/>
        <v>#REF!</v>
      </c>
      <c r="J306" s="10" t="e">
        <f t="shared" si="85"/>
        <v>#REF!</v>
      </c>
      <c r="K306" s="10" t="e">
        <f t="shared" si="85"/>
        <v>#REF!</v>
      </c>
      <c r="L306" s="10" t="e">
        <f t="shared" si="85"/>
        <v>#REF!</v>
      </c>
      <c r="M306" s="10" t="e">
        <f t="shared" si="85"/>
        <v>#REF!</v>
      </c>
      <c r="N306" s="10" t="e">
        <f t="shared" si="85"/>
        <v>#REF!</v>
      </c>
      <c r="O306" s="7"/>
      <c r="P306" s="7"/>
    </row>
    <row r="307" spans="1:16" ht="16.5" customHeight="1" x14ac:dyDescent="0.25">
      <c r="A307" s="173" t="s">
        <v>81</v>
      </c>
      <c r="B307" s="174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5"/>
    </row>
    <row r="308" spans="1:16" ht="16.5" customHeight="1" x14ac:dyDescent="0.25">
      <c r="A308" s="19" t="str">
        <f t="shared" ref="A308:O308" si="86">A211</f>
        <v>Фрукт свежий (мандарин, яблоко, груша)</v>
      </c>
      <c r="B308" s="8">
        <f t="shared" si="86"/>
        <v>100</v>
      </c>
      <c r="C308" s="7">
        <f t="shared" si="86"/>
        <v>0.4</v>
      </c>
      <c r="D308" s="7">
        <f t="shared" si="86"/>
        <v>0.4</v>
      </c>
      <c r="E308" s="7">
        <f t="shared" si="86"/>
        <v>45</v>
      </c>
      <c r="F308" s="7">
        <f t="shared" si="86"/>
        <v>292.36</v>
      </c>
      <c r="G308" s="7">
        <f t="shared" si="86"/>
        <v>0.03</v>
      </c>
      <c r="H308" s="7">
        <f t="shared" si="86"/>
        <v>5</v>
      </c>
      <c r="I308" s="7">
        <f t="shared" si="86"/>
        <v>0</v>
      </c>
      <c r="J308" s="7">
        <f t="shared" si="86"/>
        <v>0</v>
      </c>
      <c r="K308" s="7">
        <f t="shared" si="86"/>
        <v>2.2000000000000002</v>
      </c>
      <c r="L308" s="7">
        <f t="shared" si="86"/>
        <v>0</v>
      </c>
      <c r="M308" s="7">
        <f t="shared" si="86"/>
        <v>0</v>
      </c>
      <c r="N308" s="7">
        <f t="shared" si="86"/>
        <v>1</v>
      </c>
      <c r="O308" s="8" t="str">
        <f t="shared" si="86"/>
        <v>ТК</v>
      </c>
      <c r="P308" s="8"/>
    </row>
    <row r="309" spans="1:16" ht="17.25" customHeight="1" x14ac:dyDescent="0.25">
      <c r="A309" s="20" t="s">
        <v>35</v>
      </c>
      <c r="B309" s="14"/>
      <c r="C309" s="15">
        <f t="shared" ref="C309:N309" si="87">SUM(C308:C308)</f>
        <v>0.4</v>
      </c>
      <c r="D309" s="15">
        <f t="shared" si="87"/>
        <v>0.4</v>
      </c>
      <c r="E309" s="15">
        <f t="shared" si="87"/>
        <v>45</v>
      </c>
      <c r="F309" s="15">
        <f t="shared" si="87"/>
        <v>292.36</v>
      </c>
      <c r="G309" s="15">
        <f t="shared" si="87"/>
        <v>0.03</v>
      </c>
      <c r="H309" s="15">
        <f t="shared" si="87"/>
        <v>5</v>
      </c>
      <c r="I309" s="15">
        <f t="shared" si="87"/>
        <v>0</v>
      </c>
      <c r="J309" s="15">
        <f t="shared" si="87"/>
        <v>0</v>
      </c>
      <c r="K309" s="15">
        <f t="shared" si="87"/>
        <v>2.2000000000000002</v>
      </c>
      <c r="L309" s="15">
        <f t="shared" si="87"/>
        <v>0</v>
      </c>
      <c r="M309" s="15">
        <f t="shared" si="87"/>
        <v>0</v>
      </c>
      <c r="N309" s="15">
        <f t="shared" si="87"/>
        <v>1</v>
      </c>
      <c r="O309" s="8"/>
      <c r="P309" s="8"/>
    </row>
    <row r="310" spans="1:16" ht="16.5" customHeight="1" x14ac:dyDescent="0.25">
      <c r="A310" s="167" t="s">
        <v>11</v>
      </c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</row>
    <row r="311" spans="1:16" ht="15" customHeight="1" x14ac:dyDescent="0.25">
      <c r="A311" s="6" t="str">
        <f>[1]Младшие!A207</f>
        <v>Рассольник "Ленинградский" с курой и сметаной</v>
      </c>
      <c r="B311" s="5" t="str">
        <f>[1]Младшие!B207</f>
        <v>250/10/5</v>
      </c>
      <c r="C311" s="12">
        <f>[1]Младшие!C207</f>
        <v>10.199999999999999</v>
      </c>
      <c r="D311" s="12">
        <f>[1]Младшие!D207</f>
        <v>8.1999999999999993</v>
      </c>
      <c r="E311" s="12">
        <f>[1]Младшие!E207</f>
        <v>23.1</v>
      </c>
      <c r="F311" s="12">
        <f>C311*4.1+D311*9.3+E311*4.1</f>
        <v>212.79</v>
      </c>
      <c r="G311" s="12">
        <f>[1]Младшие!G207</f>
        <v>0.05</v>
      </c>
      <c r="H311" s="12">
        <f>[1]Младшие!H207</f>
        <v>12</v>
      </c>
      <c r="I311" s="12">
        <f>[1]Младшие!I207</f>
        <v>0</v>
      </c>
      <c r="J311" s="12">
        <f>[1]Младшие!J207</f>
        <v>0</v>
      </c>
      <c r="K311" s="12">
        <f>[1]Младшие!K207</f>
        <v>59.88</v>
      </c>
      <c r="L311" s="12">
        <f>[1]Младшие!L207</f>
        <v>25</v>
      </c>
      <c r="M311" s="12">
        <f>[1]Младшие!M207</f>
        <v>150</v>
      </c>
      <c r="N311" s="12">
        <f>[1]Младшие!N207</f>
        <v>1.03</v>
      </c>
      <c r="O311" s="8">
        <f>[1]Младшие!O207</f>
        <v>132</v>
      </c>
      <c r="P311" s="8">
        <f>[1]Младшие!P207</f>
        <v>2004</v>
      </c>
    </row>
    <row r="312" spans="1:16" ht="21" customHeight="1" x14ac:dyDescent="0.25">
      <c r="A312" s="6" t="str">
        <f>[1]Младшие!A187</f>
        <v>Доп гарнир: огурец соленый</v>
      </c>
      <c r="B312" s="5">
        <f>[1]Младшие!B187</f>
        <v>25</v>
      </c>
      <c r="C312" s="12">
        <f>[1]Младшие!C187</f>
        <v>0.1</v>
      </c>
      <c r="D312" s="12">
        <f>[1]Младшие!D187</f>
        <v>0.02</v>
      </c>
      <c r="E312" s="12">
        <f>[1]Младшие!E187</f>
        <v>0.5</v>
      </c>
      <c r="F312" s="12">
        <f>C312*4.1+D312*9.3+E312*4.1</f>
        <v>2.6459999999999999</v>
      </c>
      <c r="G312" s="12">
        <f>[1]Младшие!G187</f>
        <v>0</v>
      </c>
      <c r="H312" s="12">
        <f>[1]Младшие!H187</f>
        <v>1.75</v>
      </c>
      <c r="I312" s="12">
        <f>[1]Младшие!I187</f>
        <v>0</v>
      </c>
      <c r="J312" s="12">
        <f>[1]Младшие!J187</f>
        <v>0.02</v>
      </c>
      <c r="K312" s="12">
        <f>[1]Младшие!K187</f>
        <v>4.25</v>
      </c>
      <c r="L312" s="12">
        <f>[1]Младшие!L187</f>
        <v>3.5</v>
      </c>
      <c r="M312" s="12">
        <f>[1]Младшие!M187</f>
        <v>7.5</v>
      </c>
      <c r="N312" s="12">
        <f>[1]Младшие!N187</f>
        <v>0.12</v>
      </c>
      <c r="O312" s="8" t="str">
        <f>[1]Младшие!O187</f>
        <v>ТК</v>
      </c>
      <c r="P312" s="8"/>
    </row>
    <row r="313" spans="1:16" ht="17.25" customHeight="1" x14ac:dyDescent="0.25">
      <c r="A313" s="11" t="str">
        <f>[1]Младшие!A208</f>
        <v>Голубцы ленивые с говядиной</v>
      </c>
      <c r="B313" s="5">
        <f>[1]Младшие!B208</f>
        <v>200</v>
      </c>
      <c r="C313" s="12">
        <f>C27</f>
        <v>16.8</v>
      </c>
      <c r="D313" s="12">
        <f>D27</f>
        <v>14.2</v>
      </c>
      <c r="E313" s="12">
        <f>E27</f>
        <v>16.600000000000001</v>
      </c>
      <c r="F313" s="12">
        <f>C313*4.1+D313*9.3+E313*4.1</f>
        <v>269</v>
      </c>
      <c r="G313" s="12">
        <f>[1]Младшие!G208</f>
        <v>0.06</v>
      </c>
      <c r="H313" s="12">
        <f>[1]Младшие!H208</f>
        <v>21.44</v>
      </c>
      <c r="I313" s="12">
        <f>[1]Младшие!I208</f>
        <v>0</v>
      </c>
      <c r="J313" s="12">
        <v>4</v>
      </c>
      <c r="K313" s="12">
        <f>[1]Младшие!K208</f>
        <v>70.02</v>
      </c>
      <c r="L313" s="12">
        <f>[1]Младшие!L208</f>
        <v>5</v>
      </c>
      <c r="M313" s="12">
        <f>[1]Младшие!M208</f>
        <v>0</v>
      </c>
      <c r="N313" s="12">
        <f>[1]Младшие!N208</f>
        <v>0.96</v>
      </c>
      <c r="O313" s="8">
        <f>[1]Младшие!O208</f>
        <v>112</v>
      </c>
      <c r="P313" s="8">
        <f>[1]Младшие!P208</f>
        <v>1996</v>
      </c>
    </row>
    <row r="314" spans="1:16" ht="19.5" customHeight="1" x14ac:dyDescent="0.25">
      <c r="A314" s="6" t="str">
        <f>[1]Младшие!A209</f>
        <v>Чай с сахаром и лимоном</v>
      </c>
      <c r="B314" s="5" t="str">
        <f>[1]Младшие!B209</f>
        <v>200/4</v>
      </c>
      <c r="C314" s="12">
        <f>[1]Младшие!C209</f>
        <v>0</v>
      </c>
      <c r="D314" s="12">
        <f>[1]Младшие!D209</f>
        <v>0</v>
      </c>
      <c r="E314" s="12">
        <f>[1]Младшие!E209</f>
        <v>10.199999999999999</v>
      </c>
      <c r="F314" s="12">
        <f>C314*4.1+D314*9.3+E314*4.1</f>
        <v>41.819999999999993</v>
      </c>
      <c r="G314" s="12">
        <f>[1]Младшие!G209</f>
        <v>0</v>
      </c>
      <c r="H314" s="12">
        <v>6.06</v>
      </c>
      <c r="I314" s="12">
        <f>[1]Младшие!I209</f>
        <v>0</v>
      </c>
      <c r="J314" s="12">
        <f>[1]Младшие!J209</f>
        <v>0</v>
      </c>
      <c r="K314" s="12">
        <f>[1]Младшие!K209</f>
        <v>15.16</v>
      </c>
      <c r="L314" s="12">
        <f>[1]Младшие!L209</f>
        <v>0</v>
      </c>
      <c r="M314" s="12">
        <f>[1]Младшие!M209</f>
        <v>0</v>
      </c>
      <c r="N314" s="12">
        <f>[1]Младшие!N209</f>
        <v>0.57999999999999996</v>
      </c>
      <c r="O314" s="8">
        <f>[1]Младшие!O209</f>
        <v>686</v>
      </c>
      <c r="P314" s="8">
        <f>[1]Младшие!P209</f>
        <v>2004</v>
      </c>
    </row>
    <row r="315" spans="1:16" ht="16.5" customHeight="1" x14ac:dyDescent="0.25">
      <c r="A315" s="6" t="str">
        <f>A284</f>
        <v>Хлеб ржано-пшеничный</v>
      </c>
      <c r="B315" s="5">
        <f>B284</f>
        <v>40</v>
      </c>
      <c r="C315" s="12">
        <f>C284</f>
        <v>1.6</v>
      </c>
      <c r="D315" s="12">
        <f>D284</f>
        <v>0.4</v>
      </c>
      <c r="E315" s="12">
        <f>E284</f>
        <v>14.82</v>
      </c>
      <c r="F315" s="12">
        <f>C315*4.1+D315*9.3+E315*4.1</f>
        <v>71.042000000000002</v>
      </c>
      <c r="G315" s="12">
        <f t="shared" ref="G315:O315" si="88">G284</f>
        <v>0.08</v>
      </c>
      <c r="H315" s="12">
        <f t="shared" si="88"/>
        <v>0</v>
      </c>
      <c r="I315" s="12">
        <f t="shared" si="88"/>
        <v>0.3</v>
      </c>
      <c r="J315" s="12">
        <f t="shared" si="88"/>
        <v>2.2999999999999998</v>
      </c>
      <c r="K315" s="12">
        <f t="shared" si="88"/>
        <v>100</v>
      </c>
      <c r="L315" s="12">
        <f t="shared" si="88"/>
        <v>45</v>
      </c>
      <c r="M315" s="12">
        <f t="shared" si="88"/>
        <v>100</v>
      </c>
      <c r="N315" s="12">
        <f t="shared" si="88"/>
        <v>0.4</v>
      </c>
      <c r="O315" s="12" t="str">
        <f t="shared" si="88"/>
        <v>ТК</v>
      </c>
      <c r="P315" s="8"/>
    </row>
    <row r="316" spans="1:16" ht="15.75" customHeight="1" x14ac:dyDescent="0.25">
      <c r="A316" s="13" t="s">
        <v>35</v>
      </c>
      <c r="B316" s="14"/>
      <c r="C316" s="15">
        <f>SUM(C311:C315)</f>
        <v>28.700000000000003</v>
      </c>
      <c r="D316" s="15">
        <f t="shared" ref="D316:N316" si="89">SUM(D311:D315)</f>
        <v>22.819999999999997</v>
      </c>
      <c r="E316" s="15">
        <f t="shared" si="89"/>
        <v>65.22</v>
      </c>
      <c r="F316" s="15">
        <f t="shared" si="89"/>
        <v>597.298</v>
      </c>
      <c r="G316" s="15">
        <f t="shared" si="89"/>
        <v>0.19</v>
      </c>
      <c r="H316" s="15">
        <f t="shared" si="89"/>
        <v>41.25</v>
      </c>
      <c r="I316" s="15">
        <f t="shared" si="89"/>
        <v>0.3</v>
      </c>
      <c r="J316" s="15">
        <f t="shared" si="89"/>
        <v>6.3199999999999994</v>
      </c>
      <c r="K316" s="15">
        <f t="shared" si="89"/>
        <v>249.30999999999997</v>
      </c>
      <c r="L316" s="15">
        <f t="shared" si="89"/>
        <v>78.5</v>
      </c>
      <c r="M316" s="15">
        <f t="shared" si="89"/>
        <v>257.5</v>
      </c>
      <c r="N316" s="15">
        <f t="shared" si="89"/>
        <v>3.09</v>
      </c>
      <c r="O316" s="15"/>
      <c r="P316" s="15"/>
    </row>
    <row r="317" spans="1:16" ht="17.25" customHeight="1" x14ac:dyDescent="0.25">
      <c r="A317" s="176" t="s">
        <v>83</v>
      </c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8"/>
    </row>
    <row r="318" spans="1:16" ht="15.75" customHeight="1" x14ac:dyDescent="0.25">
      <c r="A318" s="11" t="str">
        <f>[1]Младшие!A107</f>
        <v>Печень по-строгановски</v>
      </c>
      <c r="B318" s="14" t="str">
        <f>[1]Младшие!B107</f>
        <v>50/50</v>
      </c>
      <c r="C318" s="12">
        <f>[1]Младшие!C107</f>
        <v>10.4</v>
      </c>
      <c r="D318" s="12">
        <v>13.5</v>
      </c>
      <c r="E318" s="12">
        <f>[1]Младшие!E107</f>
        <v>6.7</v>
      </c>
      <c r="F318" s="12">
        <f>C318*4.1+D318*9.3+E318*4.1</f>
        <v>195.66</v>
      </c>
      <c r="G318" s="12">
        <f>[1]Младшие!G107</f>
        <v>0.23</v>
      </c>
      <c r="H318" s="12">
        <f>[1]Младшие!H107</f>
        <v>10.92</v>
      </c>
      <c r="I318" s="12">
        <f>[1]Младшие!I107</f>
        <v>0</v>
      </c>
      <c r="J318" s="12">
        <f>[1]Младшие!J107</f>
        <v>0</v>
      </c>
      <c r="K318" s="12">
        <f>[1]Младшие!K107</f>
        <v>20.100000000000001</v>
      </c>
      <c r="L318" s="12">
        <f>[1]Младшие!L107</f>
        <v>55</v>
      </c>
      <c r="M318" s="12">
        <f>[1]Младшие!M107</f>
        <v>250</v>
      </c>
      <c r="N318" s="12">
        <f>[1]Младшие!N107</f>
        <v>5.56</v>
      </c>
      <c r="O318" s="8">
        <f>[1]Младшие!O107</f>
        <v>431</v>
      </c>
      <c r="P318" s="8">
        <f>[1]Младшие!P107</f>
        <v>2004</v>
      </c>
    </row>
    <row r="319" spans="1:16" ht="19.5" customHeight="1" x14ac:dyDescent="0.25">
      <c r="A319" s="11" t="str">
        <f>[1]Младшие!A108</f>
        <v>Греча отварная рассыпчатая с маслом сливочным</v>
      </c>
      <c r="B319" s="14" t="str">
        <f>[1]Младшие!B108</f>
        <v>150/5</v>
      </c>
      <c r="C319" s="12">
        <f>[1]Младшие!C108</f>
        <v>8.8000000000000007</v>
      </c>
      <c r="D319" s="12">
        <f>[1]Младшие!D108</f>
        <v>4.8</v>
      </c>
      <c r="E319" s="12">
        <f>[1]Младшие!E108</f>
        <v>44.4</v>
      </c>
      <c r="F319" s="12">
        <f>C319*4.1+D319*9.3+E319*4.1</f>
        <v>262.76</v>
      </c>
      <c r="G319" s="12">
        <f>[1]Младшие!G108</f>
        <v>0.24</v>
      </c>
      <c r="H319" s="12">
        <f>[1]Младшие!H108</f>
        <v>0</v>
      </c>
      <c r="I319" s="12">
        <f>[1]Младшие!I108</f>
        <v>0.02</v>
      </c>
      <c r="J319" s="12">
        <f>[1]Младшие!J108</f>
        <v>2.08</v>
      </c>
      <c r="K319" s="12">
        <f>[1]Младшие!K108</f>
        <v>31.4</v>
      </c>
      <c r="L319" s="12">
        <f>[1]Младшие!L108</f>
        <v>35.299999999999997</v>
      </c>
      <c r="M319" s="12">
        <f>[1]Младшие!M108</f>
        <v>247.5</v>
      </c>
      <c r="N319" s="12">
        <f>[1]Младшие!N108</f>
        <v>1.6</v>
      </c>
      <c r="O319" s="8">
        <f>[1]Младшие!O108</f>
        <v>297</v>
      </c>
      <c r="P319" s="8">
        <f>[1]Младшие!P108</f>
        <v>2004</v>
      </c>
    </row>
    <row r="320" spans="1:16" ht="18.75" customHeight="1" x14ac:dyDescent="0.25">
      <c r="A320" s="11" t="e">
        <f>'дети 7-11 лет'!#REF!</f>
        <v>#REF!</v>
      </c>
      <c r="B320" s="14" t="e">
        <f>'дети 7-11 лет'!#REF!</f>
        <v>#REF!</v>
      </c>
      <c r="C320" s="12" t="e">
        <f>'дети 7-11 лет'!#REF!</f>
        <v>#REF!</v>
      </c>
      <c r="D320" s="12" t="e">
        <f>'дети 7-11 лет'!#REF!</f>
        <v>#REF!</v>
      </c>
      <c r="E320" s="12" t="e">
        <f>'дети 7-11 лет'!#REF!</f>
        <v>#REF!</v>
      </c>
      <c r="F320" s="12" t="e">
        <f>'дети 7-11 лет'!#REF!</f>
        <v>#REF!</v>
      </c>
      <c r="G320" s="12" t="e">
        <f>'дети 7-11 лет'!#REF!</f>
        <v>#REF!</v>
      </c>
      <c r="H320" s="12" t="e">
        <f>'дети 7-11 лет'!#REF!</f>
        <v>#REF!</v>
      </c>
      <c r="I320" s="12" t="e">
        <f>'дети 7-11 лет'!#REF!</f>
        <v>#REF!</v>
      </c>
      <c r="J320" s="12" t="e">
        <f>'дети 7-11 лет'!#REF!</f>
        <v>#REF!</v>
      </c>
      <c r="K320" s="12" t="e">
        <f>'дети 7-11 лет'!#REF!</f>
        <v>#REF!</v>
      </c>
      <c r="L320" s="12" t="e">
        <f>'дети 7-11 лет'!#REF!</f>
        <v>#REF!</v>
      </c>
      <c r="M320" s="12" t="e">
        <f>'дети 7-11 лет'!#REF!</f>
        <v>#REF!</v>
      </c>
      <c r="N320" s="12" t="e">
        <f>'дети 7-11 лет'!#REF!</f>
        <v>#REF!</v>
      </c>
      <c r="O320" s="8" t="e">
        <f>'дети 7-11 лет'!#REF!</f>
        <v>#REF!</v>
      </c>
      <c r="P320" s="14" t="e">
        <f>'дети 7-11 лет'!#REF!</f>
        <v>#REF!</v>
      </c>
    </row>
    <row r="321" spans="1:16" ht="17.25" customHeight="1" x14ac:dyDescent="0.25">
      <c r="A321" s="11" t="str">
        <f>A290</f>
        <v>Хлеб ржано-пшеничный</v>
      </c>
      <c r="B321" s="14">
        <f>B290</f>
        <v>30</v>
      </c>
      <c r="C321" s="12">
        <f>C290</f>
        <v>1.6</v>
      </c>
      <c r="D321" s="12">
        <f>D290</f>
        <v>0.4</v>
      </c>
      <c r="E321" s="12">
        <f>E290</f>
        <v>14.82</v>
      </c>
      <c r="F321" s="12">
        <f>C321*4.1+D321*9.3+E321*4.1</f>
        <v>71.042000000000002</v>
      </c>
      <c r="G321" s="12">
        <f t="shared" ref="G321:O321" si="90">G290</f>
        <v>0.04</v>
      </c>
      <c r="H321" s="12">
        <f t="shared" si="90"/>
        <v>0</v>
      </c>
      <c r="I321" s="12">
        <f t="shared" si="90"/>
        <v>0.2</v>
      </c>
      <c r="J321" s="12">
        <f t="shared" si="90"/>
        <v>1.6</v>
      </c>
      <c r="K321" s="12">
        <f t="shared" si="90"/>
        <v>50</v>
      </c>
      <c r="L321" s="12">
        <f t="shared" si="90"/>
        <v>40</v>
      </c>
      <c r="M321" s="12">
        <f t="shared" si="90"/>
        <v>50</v>
      </c>
      <c r="N321" s="12">
        <f t="shared" si="90"/>
        <v>0.3</v>
      </c>
      <c r="O321" s="8" t="str">
        <f t="shared" si="90"/>
        <v>ТК</v>
      </c>
      <c r="P321" s="8"/>
    </row>
    <row r="322" spans="1:16" ht="17.25" customHeight="1" x14ac:dyDescent="0.25">
      <c r="A322" s="13" t="s">
        <v>35</v>
      </c>
      <c r="B322" s="14"/>
      <c r="C322" s="15" t="e">
        <f>SUM(C318:C321)</f>
        <v>#REF!</v>
      </c>
      <c r="D322" s="15" t="e">
        <f t="shared" ref="D322:N322" si="91">SUM(D318:D321)</f>
        <v>#REF!</v>
      </c>
      <c r="E322" s="15" t="e">
        <f t="shared" si="91"/>
        <v>#REF!</v>
      </c>
      <c r="F322" s="15" t="e">
        <f t="shared" si="91"/>
        <v>#REF!</v>
      </c>
      <c r="G322" s="15" t="e">
        <f t="shared" si="91"/>
        <v>#REF!</v>
      </c>
      <c r="H322" s="15" t="e">
        <f t="shared" si="91"/>
        <v>#REF!</v>
      </c>
      <c r="I322" s="15" t="e">
        <f t="shared" si="91"/>
        <v>#REF!</v>
      </c>
      <c r="J322" s="15" t="e">
        <f t="shared" si="91"/>
        <v>#REF!</v>
      </c>
      <c r="K322" s="15" t="e">
        <f t="shared" si="91"/>
        <v>#REF!</v>
      </c>
      <c r="L322" s="15" t="e">
        <f t="shared" si="91"/>
        <v>#REF!</v>
      </c>
      <c r="M322" s="15" t="e">
        <f t="shared" si="91"/>
        <v>#REF!</v>
      </c>
      <c r="N322" s="15" t="e">
        <f t="shared" si="91"/>
        <v>#REF!</v>
      </c>
      <c r="O322" s="15"/>
      <c r="P322" s="15"/>
    </row>
    <row r="323" spans="1:16" ht="17.25" customHeight="1" x14ac:dyDescent="0.25">
      <c r="A323" s="179" t="s">
        <v>105</v>
      </c>
      <c r="B323" s="180"/>
      <c r="C323" s="180"/>
      <c r="D323" s="180"/>
      <c r="E323" s="180"/>
      <c r="F323" s="180"/>
      <c r="G323" s="180"/>
      <c r="H323" s="180"/>
      <c r="I323" s="180"/>
      <c r="J323" s="180"/>
      <c r="K323" s="180"/>
      <c r="L323" s="180"/>
      <c r="M323" s="180"/>
      <c r="N323" s="180"/>
      <c r="O323" s="180"/>
      <c r="P323" s="181"/>
    </row>
    <row r="324" spans="1:16" ht="15.75" customHeight="1" x14ac:dyDescent="0.25">
      <c r="A324" s="11" t="e">
        <f>'дети 7-11 лет'!#REF!</f>
        <v>#REF!</v>
      </c>
      <c r="B324" s="14" t="e">
        <f>'дети 7-11 лет'!#REF!</f>
        <v>#REF!</v>
      </c>
      <c r="C324" s="12" t="e">
        <f>'дети 7-11 лет'!#REF!</f>
        <v>#REF!</v>
      </c>
      <c r="D324" s="12" t="e">
        <f>'дети 7-11 лет'!#REF!</f>
        <v>#REF!</v>
      </c>
      <c r="E324" s="12" t="e">
        <f>'дети 7-11 лет'!#REF!</f>
        <v>#REF!</v>
      </c>
      <c r="F324" s="12" t="e">
        <f>'дети 7-11 лет'!#REF!</f>
        <v>#REF!</v>
      </c>
      <c r="G324" s="12" t="e">
        <f>'дети 7-11 лет'!#REF!</f>
        <v>#REF!</v>
      </c>
      <c r="H324" s="12" t="e">
        <f>'дети 7-11 лет'!#REF!</f>
        <v>#REF!</v>
      </c>
      <c r="I324" s="12" t="e">
        <f>'дети 7-11 лет'!#REF!</f>
        <v>#REF!</v>
      </c>
      <c r="J324" s="12" t="e">
        <f>'дети 7-11 лет'!#REF!</f>
        <v>#REF!</v>
      </c>
      <c r="K324" s="12" t="e">
        <f>'дети 7-11 лет'!#REF!</f>
        <v>#REF!</v>
      </c>
      <c r="L324" s="12" t="e">
        <f>'дети 7-11 лет'!#REF!</f>
        <v>#REF!</v>
      </c>
      <c r="M324" s="12" t="e">
        <f>'дети 7-11 лет'!#REF!</f>
        <v>#REF!</v>
      </c>
      <c r="N324" s="12" t="e">
        <f>'дети 7-11 лет'!#REF!</f>
        <v>#REF!</v>
      </c>
      <c r="O324" s="12" t="e">
        <f>'дети 7-11 лет'!#REF!</f>
        <v>#REF!</v>
      </c>
      <c r="P324" s="16"/>
    </row>
    <row r="325" spans="1:16" ht="15.75" customHeight="1" x14ac:dyDescent="0.25">
      <c r="A325" s="11" t="e">
        <f>'дети 7-11 лет'!#REF!</f>
        <v>#REF!</v>
      </c>
      <c r="B325" s="14" t="e">
        <f>'дети 7-11 лет'!#REF!</f>
        <v>#REF!</v>
      </c>
      <c r="C325" s="12" t="e">
        <f>'дети 7-11 лет'!#REF!</f>
        <v>#REF!</v>
      </c>
      <c r="D325" s="12" t="e">
        <f>'дети 7-11 лет'!#REF!</f>
        <v>#REF!</v>
      </c>
      <c r="E325" s="12" t="e">
        <f>'дети 7-11 лет'!#REF!</f>
        <v>#REF!</v>
      </c>
      <c r="F325" s="12" t="e">
        <f>'дети 7-11 лет'!#REF!</f>
        <v>#REF!</v>
      </c>
      <c r="G325" s="12" t="e">
        <f>'дети 7-11 лет'!#REF!</f>
        <v>#REF!</v>
      </c>
      <c r="H325" s="12" t="e">
        <f>'дети 7-11 лет'!#REF!</f>
        <v>#REF!</v>
      </c>
      <c r="I325" s="12" t="e">
        <f>'дети 7-11 лет'!#REF!</f>
        <v>#REF!</v>
      </c>
      <c r="J325" s="12" t="e">
        <f>'дети 7-11 лет'!#REF!</f>
        <v>#REF!</v>
      </c>
      <c r="K325" s="12" t="e">
        <f>'дети 7-11 лет'!#REF!</f>
        <v>#REF!</v>
      </c>
      <c r="L325" s="12" t="e">
        <f>'дети 7-11 лет'!#REF!</f>
        <v>#REF!</v>
      </c>
      <c r="M325" s="12" t="e">
        <f>'дети 7-11 лет'!#REF!</f>
        <v>#REF!</v>
      </c>
      <c r="N325" s="12" t="e">
        <f>'дети 7-11 лет'!#REF!</f>
        <v>#REF!</v>
      </c>
      <c r="O325" s="12" t="e">
        <f>'дети 7-11 лет'!#REF!</f>
        <v>#REF!</v>
      </c>
      <c r="P325" s="16"/>
    </row>
    <row r="326" spans="1:16" ht="18" customHeight="1" x14ac:dyDescent="0.25">
      <c r="A326" s="13" t="s">
        <v>35</v>
      </c>
      <c r="B326" s="14"/>
      <c r="C326" s="15" t="e">
        <f>SUM(C324)</f>
        <v>#REF!</v>
      </c>
      <c r="D326" s="15" t="e">
        <f t="shared" ref="D326:N326" si="92">SUM(D324)</f>
        <v>#REF!</v>
      </c>
      <c r="E326" s="15" t="e">
        <f t="shared" si="92"/>
        <v>#REF!</v>
      </c>
      <c r="F326" s="15" t="e">
        <f t="shared" si="92"/>
        <v>#REF!</v>
      </c>
      <c r="G326" s="15" t="e">
        <f t="shared" si="92"/>
        <v>#REF!</v>
      </c>
      <c r="H326" s="15" t="e">
        <f t="shared" si="92"/>
        <v>#REF!</v>
      </c>
      <c r="I326" s="15" t="e">
        <f t="shared" si="92"/>
        <v>#REF!</v>
      </c>
      <c r="J326" s="15" t="e">
        <f t="shared" si="92"/>
        <v>#REF!</v>
      </c>
      <c r="K326" s="15" t="e">
        <f t="shared" si="92"/>
        <v>#REF!</v>
      </c>
      <c r="L326" s="15" t="e">
        <f t="shared" si="92"/>
        <v>#REF!</v>
      </c>
      <c r="M326" s="15" t="e">
        <f t="shared" si="92"/>
        <v>#REF!</v>
      </c>
      <c r="N326" s="15" t="e">
        <f t="shared" si="92"/>
        <v>#REF!</v>
      </c>
      <c r="O326" s="15"/>
      <c r="P326" s="15"/>
    </row>
    <row r="327" spans="1:16" ht="16.5" customHeight="1" x14ac:dyDescent="0.25">
      <c r="A327" s="13" t="s">
        <v>38</v>
      </c>
      <c r="B327" s="14"/>
      <c r="C327" s="15" t="e">
        <f t="shared" ref="C327:N327" si="93">SUM(C306+C309+C316+C322+C326)</f>
        <v>#REF!</v>
      </c>
      <c r="D327" s="15" t="e">
        <f t="shared" si="93"/>
        <v>#REF!</v>
      </c>
      <c r="E327" s="15" t="e">
        <f t="shared" si="93"/>
        <v>#REF!</v>
      </c>
      <c r="F327" s="15" t="e">
        <f t="shared" si="93"/>
        <v>#REF!</v>
      </c>
      <c r="G327" s="15" t="e">
        <f t="shared" si="93"/>
        <v>#REF!</v>
      </c>
      <c r="H327" s="15" t="e">
        <f t="shared" si="93"/>
        <v>#REF!</v>
      </c>
      <c r="I327" s="15" t="e">
        <f t="shared" si="93"/>
        <v>#REF!</v>
      </c>
      <c r="J327" s="15" t="e">
        <f t="shared" si="93"/>
        <v>#REF!</v>
      </c>
      <c r="K327" s="15" t="e">
        <f t="shared" si="93"/>
        <v>#REF!</v>
      </c>
      <c r="L327" s="15" t="e">
        <f t="shared" si="93"/>
        <v>#REF!</v>
      </c>
      <c r="M327" s="15" t="e">
        <f t="shared" si="93"/>
        <v>#REF!</v>
      </c>
      <c r="N327" s="15" t="e">
        <f t="shared" si="93"/>
        <v>#REF!</v>
      </c>
      <c r="O327" s="15"/>
      <c r="P327" s="15"/>
    </row>
    <row r="328" spans="1:16" ht="19.5" customHeight="1" x14ac:dyDescent="0.25">
      <c r="A328" s="50"/>
      <c r="B328" s="51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</row>
    <row r="329" spans="1:16" ht="15.75" customHeight="1" x14ac:dyDescent="0.25">
      <c r="A329" s="182" t="s">
        <v>58</v>
      </c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</row>
    <row r="330" spans="1:16" ht="3" hidden="1" customHeight="1" x14ac:dyDescent="0.25">
      <c r="A330" s="17"/>
      <c r="B330" s="183"/>
      <c r="C330" s="183"/>
      <c r="D330" s="183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</row>
    <row r="331" spans="1:16" ht="26.25" customHeight="1" x14ac:dyDescent="0.25">
      <c r="A331" s="184" t="s">
        <v>24</v>
      </c>
      <c r="B331" s="184" t="s">
        <v>25</v>
      </c>
      <c r="C331" s="184" t="s">
        <v>0</v>
      </c>
      <c r="D331" s="184"/>
      <c r="E331" s="184"/>
      <c r="F331" s="185" t="s">
        <v>33</v>
      </c>
      <c r="G331" s="184" t="s">
        <v>4</v>
      </c>
      <c r="H331" s="184"/>
      <c r="I331" s="184"/>
      <c r="J331" s="184"/>
      <c r="K331" s="184" t="s">
        <v>5</v>
      </c>
      <c r="L331" s="184"/>
      <c r="M331" s="184"/>
      <c r="N331" s="184"/>
      <c r="O331" s="184" t="s">
        <v>31</v>
      </c>
      <c r="P331" s="184" t="s">
        <v>32</v>
      </c>
    </row>
    <row r="332" spans="1:16" ht="19.5" customHeight="1" x14ac:dyDescent="0.25">
      <c r="A332" s="184"/>
      <c r="B332" s="184"/>
      <c r="C332" s="5" t="s">
        <v>27</v>
      </c>
      <c r="D332" s="5" t="s">
        <v>28</v>
      </c>
      <c r="E332" s="5" t="s">
        <v>29</v>
      </c>
      <c r="F332" s="185"/>
      <c r="G332" s="5" t="s">
        <v>30</v>
      </c>
      <c r="H332" s="5" t="s">
        <v>1</v>
      </c>
      <c r="I332" s="5" t="s">
        <v>2</v>
      </c>
      <c r="J332" s="5" t="s">
        <v>3</v>
      </c>
      <c r="K332" s="5" t="s">
        <v>6</v>
      </c>
      <c r="L332" s="5" t="s">
        <v>8</v>
      </c>
      <c r="M332" s="5" t="s">
        <v>7</v>
      </c>
      <c r="N332" s="5" t="s">
        <v>9</v>
      </c>
      <c r="O332" s="184"/>
      <c r="P332" s="184"/>
    </row>
    <row r="333" spans="1:16" ht="15.75" customHeight="1" x14ac:dyDescent="0.25">
      <c r="A333" s="5">
        <v>1</v>
      </c>
      <c r="B333" s="5">
        <v>2</v>
      </c>
      <c r="C333" s="5">
        <v>3</v>
      </c>
      <c r="D333" s="5">
        <v>4</v>
      </c>
      <c r="E333" s="5">
        <v>5</v>
      </c>
      <c r="F333" s="5">
        <v>6</v>
      </c>
      <c r="G333" s="5">
        <v>7</v>
      </c>
      <c r="H333" s="5">
        <v>8</v>
      </c>
      <c r="I333" s="5">
        <v>9</v>
      </c>
      <c r="J333" s="5">
        <v>10</v>
      </c>
      <c r="K333" s="5">
        <v>11</v>
      </c>
      <c r="L333" s="5">
        <v>12</v>
      </c>
      <c r="M333" s="5">
        <v>13</v>
      </c>
      <c r="N333" s="5">
        <v>14</v>
      </c>
      <c r="O333" s="5">
        <v>15</v>
      </c>
      <c r="P333" s="5">
        <v>16</v>
      </c>
    </row>
    <row r="334" spans="1:16" ht="14.25" customHeight="1" x14ac:dyDescent="0.25">
      <c r="A334" s="167" t="s">
        <v>10</v>
      </c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</row>
    <row r="335" spans="1:16" ht="15" customHeight="1" x14ac:dyDescent="0.25">
      <c r="A335" s="186" t="str">
        <f>'дети 7-11 лет'!A266</f>
        <v xml:space="preserve">Изделия колбасные вареные (сосиски) </v>
      </c>
      <c r="B335" s="184">
        <f>'дети 7-11 лет'!B266</f>
        <v>50</v>
      </c>
      <c r="C335" s="168">
        <f>'дети 7-11 лет'!C266</f>
        <v>5.2</v>
      </c>
      <c r="D335" s="168">
        <f>'дети 7-11 лет'!D266</f>
        <v>10.45</v>
      </c>
      <c r="E335" s="168">
        <f>'дети 7-11 лет'!E266</f>
        <v>0.43</v>
      </c>
      <c r="F335" s="168">
        <f>'дети 7-11 лет'!F266</f>
        <v>115</v>
      </c>
      <c r="G335" s="168">
        <f>'дети 7-11 лет'!G266</f>
        <v>7.0000000000000007E-2</v>
      </c>
      <c r="H335" s="168">
        <f>'дети 7-11 лет'!H266</f>
        <v>0</v>
      </c>
      <c r="I335" s="168">
        <f>'дети 7-11 лет'!I266</f>
        <v>0</v>
      </c>
      <c r="J335" s="168">
        <f>'дети 7-11 лет'!J266</f>
        <v>0.2</v>
      </c>
      <c r="K335" s="168">
        <f>'дети 7-11 лет'!K266</f>
        <v>15.5</v>
      </c>
      <c r="L335" s="168">
        <f>'дети 7-11 лет'!L266</f>
        <v>8.5</v>
      </c>
      <c r="M335" s="168">
        <f>'дети 7-11 лет'!M266</f>
        <v>67</v>
      </c>
      <c r="N335" s="169">
        <f>'дети 7-11 лет'!N266</f>
        <v>0.09</v>
      </c>
      <c r="O335" s="171">
        <f>'дети 7-11 лет'!O266</f>
        <v>413</v>
      </c>
      <c r="P335" s="171">
        <f>'дети 7-11 лет'!P266</f>
        <v>2004</v>
      </c>
    </row>
    <row r="336" spans="1:16" ht="3.75" customHeight="1" x14ac:dyDescent="0.25">
      <c r="A336" s="186"/>
      <c r="B336" s="184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70"/>
      <c r="O336" s="172"/>
      <c r="P336" s="172"/>
    </row>
    <row r="337" spans="1:16" ht="16.5" customHeight="1" x14ac:dyDescent="0.25">
      <c r="A337" s="6" t="str">
        <f>'дети 7-11 лет'!A270</f>
        <v>Фрукт свежий сезонный (яблоко, груша, мандарин)</v>
      </c>
      <c r="B337" s="28">
        <f>'дети 7-11 лет'!B270</f>
        <v>100</v>
      </c>
      <c r="C337" s="7">
        <f>'дети 7-11 лет'!C270</f>
        <v>0.8</v>
      </c>
      <c r="D337" s="7">
        <f>'дети 7-11 лет'!D270</f>
        <v>0.2</v>
      </c>
      <c r="E337" s="7">
        <f>'дети 7-11 лет'!E270</f>
        <v>25</v>
      </c>
      <c r="F337" s="7">
        <f>'дети 7-11 лет'!F270</f>
        <v>107.64</v>
      </c>
      <c r="G337" s="7">
        <f>'дети 7-11 лет'!G270</f>
        <v>0.06</v>
      </c>
      <c r="H337" s="7">
        <f>'дети 7-11 лет'!H270</f>
        <v>38</v>
      </c>
      <c r="I337" s="7">
        <f>'дети 7-11 лет'!I270</f>
        <v>0</v>
      </c>
      <c r="J337" s="7">
        <f>'дети 7-11 лет'!J270</f>
        <v>0.2</v>
      </c>
      <c r="K337" s="7">
        <f>'дети 7-11 лет'!K270</f>
        <v>35</v>
      </c>
      <c r="L337" s="7">
        <f>'дети 7-11 лет'!L270</f>
        <v>11</v>
      </c>
      <c r="M337" s="7">
        <f>'дети 7-11 лет'!M270</f>
        <v>57</v>
      </c>
      <c r="N337" s="7">
        <f>'дети 7-11 лет'!N270</f>
        <v>0.1</v>
      </c>
      <c r="O337" s="8" t="str">
        <f>'дети 7-11 лет'!O270</f>
        <v>КК</v>
      </c>
      <c r="P337" s="8">
        <f>'дети 7-11 лет'!P270</f>
        <v>0</v>
      </c>
    </row>
    <row r="338" spans="1:16" ht="18" customHeight="1" x14ac:dyDescent="0.25">
      <c r="A338" s="48" t="e">
        <f>'дети 7-11 лет'!#REF!</f>
        <v>#REF!</v>
      </c>
      <c r="B338" s="28" t="e">
        <f>'дети 7-11 лет'!#REF!</f>
        <v>#REF!</v>
      </c>
      <c r="C338" s="49" t="e">
        <f>'дети 7-11 лет'!#REF!</f>
        <v>#REF!</v>
      </c>
      <c r="D338" s="49" t="e">
        <f>'дети 7-11 лет'!#REF!</f>
        <v>#REF!</v>
      </c>
      <c r="E338" s="49" t="e">
        <f>'дети 7-11 лет'!#REF!</f>
        <v>#REF!</v>
      </c>
      <c r="F338" s="49" t="e">
        <f>'дети 7-11 лет'!#REF!</f>
        <v>#REF!</v>
      </c>
      <c r="G338" s="49" t="e">
        <f>'дети 7-11 лет'!#REF!</f>
        <v>#REF!</v>
      </c>
      <c r="H338" s="49" t="e">
        <f>'дети 7-11 лет'!#REF!</f>
        <v>#REF!</v>
      </c>
      <c r="I338" s="49" t="e">
        <f>'дети 7-11 лет'!#REF!</f>
        <v>#REF!</v>
      </c>
      <c r="J338" s="49" t="e">
        <f>'дети 7-11 лет'!#REF!</f>
        <v>#REF!</v>
      </c>
      <c r="K338" s="49" t="e">
        <f>'дети 7-11 лет'!#REF!</f>
        <v>#REF!</v>
      </c>
      <c r="L338" s="49" t="e">
        <f>'дети 7-11 лет'!#REF!</f>
        <v>#REF!</v>
      </c>
      <c r="M338" s="49" t="e">
        <f>'дети 7-11 лет'!#REF!</f>
        <v>#REF!</v>
      </c>
      <c r="N338" s="49" t="e">
        <f>'дети 7-11 лет'!#REF!</f>
        <v>#REF!</v>
      </c>
      <c r="O338" s="8" t="e">
        <f>'дети 7-11 лет'!#REF!</f>
        <v>#REF!</v>
      </c>
      <c r="P338" s="8"/>
    </row>
    <row r="339" spans="1:16" ht="16.5" customHeight="1" x14ac:dyDescent="0.25">
      <c r="A339" s="6" t="e">
        <f>'дети 7-11 лет'!#REF!</f>
        <v>#REF!</v>
      </c>
      <c r="B339" s="8" t="e">
        <f>'дети 7-11 лет'!#REF!</f>
        <v>#REF!</v>
      </c>
      <c r="C339" s="7" t="e">
        <f>'дети 7-11 лет'!#REF!</f>
        <v>#REF!</v>
      </c>
      <c r="D339" s="7" t="e">
        <f>'дети 7-11 лет'!#REF!</f>
        <v>#REF!</v>
      </c>
      <c r="E339" s="7" t="e">
        <f>'дети 7-11 лет'!#REF!</f>
        <v>#REF!</v>
      </c>
      <c r="F339" s="44" t="e">
        <f>'дети 7-11 лет'!#REF!</f>
        <v>#REF!</v>
      </c>
      <c r="G339" s="7" t="e">
        <f>'дети 7-11 лет'!#REF!</f>
        <v>#REF!</v>
      </c>
      <c r="H339" s="7" t="e">
        <f>'дети 7-11 лет'!#REF!</f>
        <v>#REF!</v>
      </c>
      <c r="I339" s="7" t="e">
        <f>'дети 7-11 лет'!#REF!</f>
        <v>#REF!</v>
      </c>
      <c r="J339" s="7" t="e">
        <f>'дети 7-11 лет'!#REF!</f>
        <v>#REF!</v>
      </c>
      <c r="K339" s="7" t="e">
        <f>'дети 7-11 лет'!#REF!</f>
        <v>#REF!</v>
      </c>
      <c r="L339" s="7" t="e">
        <f>'дети 7-11 лет'!#REF!</f>
        <v>#REF!</v>
      </c>
      <c r="M339" s="7" t="e">
        <f>'дети 7-11 лет'!#REF!</f>
        <v>#REF!</v>
      </c>
      <c r="N339" s="7" t="e">
        <f>'дети 7-11 лет'!#REF!</f>
        <v>#REF!</v>
      </c>
      <c r="O339" s="8" t="e">
        <f>'дети 7-11 лет'!#REF!</f>
        <v>#REF!</v>
      </c>
      <c r="P339" s="8"/>
    </row>
    <row r="340" spans="1:16" ht="17.25" customHeight="1" x14ac:dyDescent="0.25">
      <c r="A340" s="9" t="s">
        <v>35</v>
      </c>
      <c r="B340" s="5"/>
      <c r="C340" s="10" t="e">
        <f>SUM(C335:C339)</f>
        <v>#REF!</v>
      </c>
      <c r="D340" s="10" t="e">
        <f t="shared" ref="D340:N340" si="94">SUM(D335:D339)</f>
        <v>#REF!</v>
      </c>
      <c r="E340" s="10" t="e">
        <f t="shared" si="94"/>
        <v>#REF!</v>
      </c>
      <c r="F340" s="10" t="e">
        <f t="shared" si="94"/>
        <v>#REF!</v>
      </c>
      <c r="G340" s="10" t="e">
        <f t="shared" si="94"/>
        <v>#REF!</v>
      </c>
      <c r="H340" s="10" t="e">
        <f t="shared" si="94"/>
        <v>#REF!</v>
      </c>
      <c r="I340" s="10" t="e">
        <f t="shared" si="94"/>
        <v>#REF!</v>
      </c>
      <c r="J340" s="10" t="e">
        <f t="shared" si="94"/>
        <v>#REF!</v>
      </c>
      <c r="K340" s="10" t="e">
        <f t="shared" si="94"/>
        <v>#REF!</v>
      </c>
      <c r="L340" s="10" t="e">
        <f t="shared" si="94"/>
        <v>#REF!</v>
      </c>
      <c r="M340" s="10" t="e">
        <f t="shared" si="94"/>
        <v>#REF!</v>
      </c>
      <c r="N340" s="10" t="e">
        <f t="shared" si="94"/>
        <v>#REF!</v>
      </c>
      <c r="O340" s="7"/>
      <c r="P340" s="7"/>
    </row>
    <row r="341" spans="1:16" ht="15.75" customHeight="1" x14ac:dyDescent="0.25">
      <c r="A341" s="173" t="s">
        <v>81</v>
      </c>
      <c r="B341" s="174"/>
      <c r="C341" s="174"/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5"/>
    </row>
    <row r="342" spans="1:16" ht="15.75" customHeight="1" x14ac:dyDescent="0.25">
      <c r="A342" s="19" t="str">
        <f t="shared" ref="A342:O342" si="95">A308</f>
        <v>Фрукт свежий (мандарин, яблоко, груша)</v>
      </c>
      <c r="B342" s="8">
        <f t="shared" si="95"/>
        <v>100</v>
      </c>
      <c r="C342" s="7">
        <f t="shared" si="95"/>
        <v>0.4</v>
      </c>
      <c r="D342" s="7">
        <f t="shared" si="95"/>
        <v>0.4</v>
      </c>
      <c r="E342" s="7">
        <f t="shared" si="95"/>
        <v>45</v>
      </c>
      <c r="F342" s="7">
        <f t="shared" si="95"/>
        <v>292.36</v>
      </c>
      <c r="G342" s="7">
        <f t="shared" si="95"/>
        <v>0.03</v>
      </c>
      <c r="H342" s="7">
        <f t="shared" si="95"/>
        <v>5</v>
      </c>
      <c r="I342" s="7">
        <f t="shared" si="95"/>
        <v>0</v>
      </c>
      <c r="J342" s="7">
        <f t="shared" si="95"/>
        <v>0</v>
      </c>
      <c r="K342" s="7">
        <f t="shared" si="95"/>
        <v>2.2000000000000002</v>
      </c>
      <c r="L342" s="7">
        <f t="shared" si="95"/>
        <v>0</v>
      </c>
      <c r="M342" s="7">
        <f t="shared" si="95"/>
        <v>0</v>
      </c>
      <c r="N342" s="7">
        <f t="shared" si="95"/>
        <v>1</v>
      </c>
      <c r="O342" s="8" t="str">
        <f t="shared" si="95"/>
        <v>ТК</v>
      </c>
      <c r="P342" s="8"/>
    </row>
    <row r="343" spans="1:16" ht="17.25" customHeight="1" x14ac:dyDescent="0.25">
      <c r="A343" s="9" t="s">
        <v>35</v>
      </c>
      <c r="B343" s="5"/>
      <c r="C343" s="10">
        <f t="shared" ref="C343:N343" si="96">SUM(C342:C342)</f>
        <v>0.4</v>
      </c>
      <c r="D343" s="10">
        <f t="shared" si="96"/>
        <v>0.4</v>
      </c>
      <c r="E343" s="10">
        <f t="shared" si="96"/>
        <v>45</v>
      </c>
      <c r="F343" s="10">
        <f t="shared" si="96"/>
        <v>292.36</v>
      </c>
      <c r="G343" s="10">
        <f t="shared" si="96"/>
        <v>0.03</v>
      </c>
      <c r="H343" s="10">
        <f t="shared" si="96"/>
        <v>5</v>
      </c>
      <c r="I343" s="10">
        <f t="shared" si="96"/>
        <v>0</v>
      </c>
      <c r="J343" s="10">
        <f t="shared" si="96"/>
        <v>0</v>
      </c>
      <c r="K343" s="10">
        <f t="shared" si="96"/>
        <v>2.2000000000000002</v>
      </c>
      <c r="L343" s="10">
        <f t="shared" si="96"/>
        <v>0</v>
      </c>
      <c r="M343" s="10">
        <f t="shared" si="96"/>
        <v>0</v>
      </c>
      <c r="N343" s="10">
        <f t="shared" si="96"/>
        <v>1</v>
      </c>
      <c r="O343" s="7"/>
      <c r="P343" s="7"/>
    </row>
    <row r="344" spans="1:16" ht="14.25" customHeight="1" x14ac:dyDescent="0.25">
      <c r="A344" s="167" t="s">
        <v>11</v>
      </c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</row>
    <row r="345" spans="1:16" ht="24.75" customHeight="1" x14ac:dyDescent="0.25">
      <c r="A345" s="42" t="str">
        <f>[1]Младшие!A17</f>
        <v>Салат из белокочанной капусты с растительным маслом *</v>
      </c>
      <c r="B345" s="5">
        <f>[1]Младшие!B17</f>
        <v>60</v>
      </c>
      <c r="C345" s="12">
        <f>[1]Младшие!C17</f>
        <v>0.9</v>
      </c>
      <c r="D345" s="12">
        <f>[1]Младшие!D17</f>
        <v>3</v>
      </c>
      <c r="E345" s="12">
        <f>[1]Младшие!E17</f>
        <v>6.6</v>
      </c>
      <c r="F345" s="12">
        <f t="shared" ref="F345:F350" si="97">C345*4.1+D345*9.3+E345*4.1</f>
        <v>58.65</v>
      </c>
      <c r="G345" s="12">
        <f>[1]Младшие!G17</f>
        <v>0.02</v>
      </c>
      <c r="H345" s="12">
        <f>[1]Младшие!H17</f>
        <v>13.62</v>
      </c>
      <c r="I345" s="12">
        <f>[1]Младшие!I17</f>
        <v>0</v>
      </c>
      <c r="J345" s="12">
        <f>[1]Младшие!J17</f>
        <v>1.5</v>
      </c>
      <c r="K345" s="12">
        <f>[1]Младшие!K17</f>
        <v>36.78</v>
      </c>
      <c r="L345" s="12">
        <f>[1]Младшие!L17</f>
        <v>10</v>
      </c>
      <c r="M345" s="12">
        <f>[1]Младшие!M17</f>
        <v>18</v>
      </c>
      <c r="N345" s="12">
        <f>[1]Младшие!N17</f>
        <v>0.48</v>
      </c>
      <c r="O345" s="12">
        <f>[1]Младшие!O17</f>
        <v>43</v>
      </c>
      <c r="P345" s="8">
        <f>[1]Младшие!P17</f>
        <v>2004</v>
      </c>
    </row>
    <row r="346" spans="1:16" ht="20.25" customHeight="1" x14ac:dyDescent="0.25">
      <c r="A346" s="6" t="str">
        <f>[1]Младшие!A227</f>
        <v>Борщ из свежей капусты с картофелем и сметаной</v>
      </c>
      <c r="B346" s="5" t="str">
        <f>[1]Младшие!B227</f>
        <v>250/10</v>
      </c>
      <c r="C346" s="12">
        <f>[1]Младшие!C227</f>
        <v>2.1</v>
      </c>
      <c r="D346" s="12">
        <f>[1]Младшие!D227</f>
        <v>8.6</v>
      </c>
      <c r="E346" s="12">
        <f>[1]Младшие!E227</f>
        <v>12.8</v>
      </c>
      <c r="F346" s="12">
        <f t="shared" si="97"/>
        <v>141.07</v>
      </c>
      <c r="G346" s="12">
        <f>[1]Младшие!G227</f>
        <v>0.2</v>
      </c>
      <c r="H346" s="12">
        <f>[1]Младшие!H227</f>
        <v>10.25</v>
      </c>
      <c r="I346" s="12">
        <f>[1]Младшие!I227</f>
        <v>0</v>
      </c>
      <c r="J346" s="12">
        <f>[1]Младшие!J227</f>
        <v>2</v>
      </c>
      <c r="K346" s="12">
        <f>[1]Младшие!K227</f>
        <v>32.5</v>
      </c>
      <c r="L346" s="12">
        <f>[1]Младшие!L227</f>
        <v>30.27</v>
      </c>
      <c r="M346" s="12">
        <f>[1]Младшие!M227</f>
        <v>70.5</v>
      </c>
      <c r="N346" s="12">
        <f>[1]Младшие!N227</f>
        <v>1.1499999999999999</v>
      </c>
      <c r="O346" s="8">
        <f>[1]Младшие!O227</f>
        <v>110</v>
      </c>
      <c r="P346" s="8">
        <f>[1]Младшие!P227</f>
        <v>2004</v>
      </c>
    </row>
    <row r="347" spans="1:16" ht="18" customHeight="1" x14ac:dyDescent="0.25">
      <c r="A347" s="6" t="str">
        <f>[1]Младшие!A228</f>
        <v>Гуляш из свинины</v>
      </c>
      <c r="B347" s="5" t="str">
        <f>[1]Младшие!B228</f>
        <v>50/50</v>
      </c>
      <c r="C347" s="12">
        <f>[1]Младшие!C228</f>
        <v>9</v>
      </c>
      <c r="D347" s="12">
        <f>[1]Младшие!D228</f>
        <v>20.3</v>
      </c>
      <c r="E347" s="12">
        <f>[1]Младшие!E228</f>
        <v>4</v>
      </c>
      <c r="F347" s="12">
        <f t="shared" si="97"/>
        <v>242.09000000000003</v>
      </c>
      <c r="G347" s="12">
        <f>[1]Младшие!G228</f>
        <v>0.06</v>
      </c>
      <c r="H347" s="12">
        <f>[1]Младшие!H228</f>
        <v>0.02</v>
      </c>
      <c r="I347" s="12">
        <f>[1]Младшие!I228</f>
        <v>0</v>
      </c>
      <c r="J347" s="12">
        <f>[1]Младшие!J228</f>
        <v>0</v>
      </c>
      <c r="K347" s="12">
        <f>[1]Младшие!K228</f>
        <v>14.6</v>
      </c>
      <c r="L347" s="12">
        <f>[1]Младшие!L228</f>
        <v>12.5</v>
      </c>
      <c r="M347" s="12">
        <f>[1]Младшие!M228</f>
        <v>300</v>
      </c>
      <c r="N347" s="12">
        <f>[1]Младшие!N228</f>
        <v>1.19</v>
      </c>
      <c r="O347" s="8">
        <f>[1]Младшие!O228</f>
        <v>437</v>
      </c>
      <c r="P347" s="8">
        <f>[1]Младшие!P228</f>
        <v>2004</v>
      </c>
    </row>
    <row r="348" spans="1:16" ht="18" customHeight="1" x14ac:dyDescent="0.25">
      <c r="A348" s="6" t="str">
        <f>[1]Младшие!A229</f>
        <v>Рис отварной с маслом сливочным</v>
      </c>
      <c r="B348" s="5" t="str">
        <f>[1]Младшие!B229</f>
        <v>150/5</v>
      </c>
      <c r="C348" s="12">
        <f>[1]Младшие!C229</f>
        <v>3.5</v>
      </c>
      <c r="D348" s="12">
        <f>[1]Младшие!D229</f>
        <v>5.8</v>
      </c>
      <c r="E348" s="12">
        <f>[1]Младшие!E229</f>
        <v>27.5</v>
      </c>
      <c r="F348" s="12">
        <f t="shared" si="97"/>
        <v>181.04</v>
      </c>
      <c r="G348" s="12">
        <f>[1]Младшие!G229</f>
        <v>0.08</v>
      </c>
      <c r="H348" s="12">
        <f>[1]Младшие!H229</f>
        <v>8.48</v>
      </c>
      <c r="I348" s="12">
        <f>[1]Младшие!I229</f>
        <v>0</v>
      </c>
      <c r="J348" s="12">
        <f>[1]Младшие!J229</f>
        <v>0</v>
      </c>
      <c r="K348" s="12">
        <f>[1]Младшие!K229</f>
        <v>55.32</v>
      </c>
      <c r="L348" s="12">
        <f>[1]Младшие!L229</f>
        <v>2</v>
      </c>
      <c r="M348" s="12">
        <f>[1]Младшие!M229</f>
        <v>200</v>
      </c>
      <c r="N348" s="12">
        <f>[1]Младшие!N229</f>
        <v>1.22</v>
      </c>
      <c r="O348" s="8">
        <f>[1]Младшие!O229</f>
        <v>297</v>
      </c>
      <c r="P348" s="8">
        <f>[1]Младшие!P229</f>
        <v>2004</v>
      </c>
    </row>
    <row r="349" spans="1:16" ht="18" customHeight="1" x14ac:dyDescent="0.25">
      <c r="A349" s="6" t="str">
        <f>[1]Младшие!A230</f>
        <v>Чай с сахаром</v>
      </c>
      <c r="B349" s="5">
        <f>[1]Младшие!B230</f>
        <v>200</v>
      </c>
      <c r="C349" s="12">
        <f>[1]Младшие!C230</f>
        <v>0</v>
      </c>
      <c r="D349" s="12">
        <f>[1]Младшие!D230</f>
        <v>0</v>
      </c>
      <c r="E349" s="12">
        <f>[1]Младшие!E230</f>
        <v>15</v>
      </c>
      <c r="F349" s="12">
        <f t="shared" si="97"/>
        <v>61.499999999999993</v>
      </c>
      <c r="G349" s="12">
        <f>[1]Младшие!G230</f>
        <v>0</v>
      </c>
      <c r="H349" s="12">
        <f>[1]Младшие!H230</f>
        <v>4.0599999999999996</v>
      </c>
      <c r="I349" s="12">
        <f>[1]Младшие!I230</f>
        <v>0</v>
      </c>
      <c r="J349" s="12">
        <f>[1]Младшие!J230</f>
        <v>0</v>
      </c>
      <c r="K349" s="12">
        <f>[1]Младшие!K230</f>
        <v>15.16</v>
      </c>
      <c r="L349" s="12">
        <f>[1]Младшие!L230</f>
        <v>0</v>
      </c>
      <c r="M349" s="12">
        <f>[1]Младшие!M230</f>
        <v>0</v>
      </c>
      <c r="N349" s="12">
        <f>[1]Младшие!N230</f>
        <v>0.57999999999999996</v>
      </c>
      <c r="O349" s="8">
        <f>[1]Младшие!O230</f>
        <v>685</v>
      </c>
      <c r="P349" s="8">
        <f>[1]Младшие!P230</f>
        <v>2004</v>
      </c>
    </row>
    <row r="350" spans="1:16" ht="17.25" customHeight="1" x14ac:dyDescent="0.25">
      <c r="A350" s="6" t="s">
        <v>89</v>
      </c>
      <c r="B350" s="5">
        <v>40</v>
      </c>
      <c r="C350" s="12">
        <v>2.6</v>
      </c>
      <c r="D350" s="12">
        <v>0.4</v>
      </c>
      <c r="E350" s="12">
        <v>18.7</v>
      </c>
      <c r="F350" s="12">
        <f t="shared" si="97"/>
        <v>91.049999999999983</v>
      </c>
      <c r="G350" s="12">
        <v>0.08</v>
      </c>
      <c r="H350" s="12">
        <v>0</v>
      </c>
      <c r="I350" s="12">
        <v>0.4</v>
      </c>
      <c r="J350" s="12">
        <v>2.4</v>
      </c>
      <c r="K350" s="12">
        <v>100</v>
      </c>
      <c r="L350" s="12">
        <v>20</v>
      </c>
      <c r="M350" s="12">
        <v>100</v>
      </c>
      <c r="N350" s="12">
        <v>0.8</v>
      </c>
      <c r="O350" s="12" t="s">
        <v>72</v>
      </c>
      <c r="P350" s="8"/>
    </row>
    <row r="351" spans="1:16" ht="18" customHeight="1" x14ac:dyDescent="0.25">
      <c r="A351" s="13" t="s">
        <v>35</v>
      </c>
      <c r="B351" s="14"/>
      <c r="C351" s="15">
        <f>SUM(C345:C350)</f>
        <v>18.100000000000001</v>
      </c>
      <c r="D351" s="15">
        <f t="shared" ref="D351:N351" si="98">SUM(D345:D350)</f>
        <v>38.099999999999994</v>
      </c>
      <c r="E351" s="15">
        <f t="shared" si="98"/>
        <v>84.600000000000009</v>
      </c>
      <c r="F351" s="15">
        <f t="shared" si="98"/>
        <v>775.4</v>
      </c>
      <c r="G351" s="15">
        <f t="shared" si="98"/>
        <v>0.44000000000000006</v>
      </c>
      <c r="H351" s="15">
        <f t="shared" si="98"/>
        <v>36.43</v>
      </c>
      <c r="I351" s="15">
        <f t="shared" si="98"/>
        <v>0.4</v>
      </c>
      <c r="J351" s="15">
        <f t="shared" si="98"/>
        <v>5.9</v>
      </c>
      <c r="K351" s="15">
        <f t="shared" si="98"/>
        <v>254.35999999999999</v>
      </c>
      <c r="L351" s="15">
        <f t="shared" si="98"/>
        <v>74.77</v>
      </c>
      <c r="M351" s="15">
        <f t="shared" si="98"/>
        <v>688.5</v>
      </c>
      <c r="N351" s="15">
        <f t="shared" si="98"/>
        <v>5.42</v>
      </c>
      <c r="O351" s="15"/>
      <c r="P351" s="15"/>
    </row>
    <row r="352" spans="1:16" ht="14.25" customHeight="1" x14ac:dyDescent="0.25">
      <c r="A352" s="176" t="s">
        <v>83</v>
      </c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8"/>
    </row>
    <row r="353" spans="1:16" ht="17.25" customHeight="1" x14ac:dyDescent="0.25">
      <c r="A353" s="6" t="str">
        <f>[1]Младшие!A41</f>
        <v>Котлета рубленая из филе птицы</v>
      </c>
      <c r="B353" s="5">
        <f>[1]Младшие!B41</f>
        <v>80</v>
      </c>
      <c r="C353" s="12">
        <f>[1]Младшие!C41</f>
        <v>15</v>
      </c>
      <c r="D353" s="12">
        <f>[1]Младшие!D41</f>
        <v>5.3</v>
      </c>
      <c r="E353" s="12">
        <f>[1]Младшие!E41</f>
        <v>9.9</v>
      </c>
      <c r="F353" s="12">
        <f>C353*4.1+D353*9.3+E353*4.1</f>
        <v>151.38</v>
      </c>
      <c r="G353" s="12">
        <f>[1]Младшие!G41</f>
        <v>0.06</v>
      </c>
      <c r="H353" s="12">
        <f>[1]Младшие!H41</f>
        <v>0.02</v>
      </c>
      <c r="I353" s="12">
        <f>[1]Младшие!I41</f>
        <v>0</v>
      </c>
      <c r="J353" s="12">
        <f>[1]Младшие!J41</f>
        <v>0</v>
      </c>
      <c r="K353" s="12">
        <f>[1]Младшие!K41</f>
        <v>14.6</v>
      </c>
      <c r="L353" s="12">
        <f>[1]Младшие!L41</f>
        <v>32.5</v>
      </c>
      <c r="M353" s="12">
        <f>[1]Младшие!M41</f>
        <v>100</v>
      </c>
      <c r="N353" s="12">
        <f>[1]Младшие!N41</f>
        <v>1.19</v>
      </c>
      <c r="O353" s="8">
        <f>[1]Младшие!O41</f>
        <v>499</v>
      </c>
      <c r="P353" s="8">
        <f>[1]Младшие!P41</f>
        <v>2004</v>
      </c>
    </row>
    <row r="354" spans="1:16" ht="15.75" customHeight="1" x14ac:dyDescent="0.25">
      <c r="A354" s="6" t="str">
        <f>[1]Младшие!A42</f>
        <v>Картофель тушеный</v>
      </c>
      <c r="B354" s="5">
        <f>[1]Младшие!B42</f>
        <v>180</v>
      </c>
      <c r="C354" s="12">
        <f>[1]Младшие!C42</f>
        <v>3.2</v>
      </c>
      <c r="D354" s="12">
        <f>[1]Младшие!D42</f>
        <v>7.9</v>
      </c>
      <c r="E354" s="12">
        <f>[1]Младшие!E42</f>
        <v>18.5</v>
      </c>
      <c r="F354" s="12">
        <f>C354*4.1+D354*9.3+E354*4.1</f>
        <v>162.44</v>
      </c>
      <c r="G354" s="12">
        <f>[1]Младшие!G42</f>
        <v>0.09</v>
      </c>
      <c r="H354" s="12">
        <f>[1]Младшие!H42</f>
        <v>10</v>
      </c>
      <c r="I354" s="12">
        <f>[1]Младшие!I42</f>
        <v>0</v>
      </c>
      <c r="J354" s="12">
        <f>[1]Младшие!J42</f>
        <v>0</v>
      </c>
      <c r="K354" s="12">
        <f>[1]Младшие!K42</f>
        <v>75.64</v>
      </c>
      <c r="L354" s="12">
        <f>[1]Младшие!L42</f>
        <v>15</v>
      </c>
      <c r="M354" s="12">
        <f>[1]Младшие!M42</f>
        <v>250</v>
      </c>
      <c r="N354" s="12">
        <f>[1]Младшие!N42</f>
        <v>1.21</v>
      </c>
      <c r="O354" s="8">
        <f>[1]Младшие!O42</f>
        <v>525</v>
      </c>
      <c r="P354" s="8">
        <f>[1]Младшие!P42</f>
        <v>2004</v>
      </c>
    </row>
    <row r="355" spans="1:16" ht="17.25" customHeight="1" x14ac:dyDescent="0.25">
      <c r="A355" s="6" t="str">
        <f>A321</f>
        <v>Хлеб ржано-пшеничный</v>
      </c>
      <c r="B355" s="14">
        <f>B321</f>
        <v>30</v>
      </c>
      <c r="C355" s="12">
        <f>C321</f>
        <v>1.6</v>
      </c>
      <c r="D355" s="12">
        <f>D321</f>
        <v>0.4</v>
      </c>
      <c r="E355" s="12">
        <f>E321</f>
        <v>14.82</v>
      </c>
      <c r="F355" s="12">
        <f>C355*4.1+D355*9.3+E355*4.1</f>
        <v>71.042000000000002</v>
      </c>
      <c r="G355" s="12">
        <f t="shared" ref="G355:O355" si="99">G321</f>
        <v>0.04</v>
      </c>
      <c r="H355" s="12">
        <f t="shared" si="99"/>
        <v>0</v>
      </c>
      <c r="I355" s="12">
        <f t="shared" si="99"/>
        <v>0.2</v>
      </c>
      <c r="J355" s="12">
        <f t="shared" si="99"/>
        <v>1.6</v>
      </c>
      <c r="K355" s="12">
        <f t="shared" si="99"/>
        <v>50</v>
      </c>
      <c r="L355" s="12">
        <f t="shared" si="99"/>
        <v>40</v>
      </c>
      <c r="M355" s="12">
        <f t="shared" si="99"/>
        <v>50</v>
      </c>
      <c r="N355" s="12">
        <f t="shared" si="99"/>
        <v>0.3</v>
      </c>
      <c r="O355" s="12" t="str">
        <f t="shared" si="99"/>
        <v>ТК</v>
      </c>
      <c r="P355" s="14"/>
    </row>
    <row r="356" spans="1:16" ht="17.25" customHeight="1" x14ac:dyDescent="0.25">
      <c r="A356" s="11" t="e">
        <f>'дети 7-11 лет'!#REF!</f>
        <v>#REF!</v>
      </c>
      <c r="B356" s="8" t="e">
        <f>'дети 7-11 лет'!#REF!</f>
        <v>#REF!</v>
      </c>
      <c r="C356" s="7" t="e">
        <f>'дети 7-11 лет'!#REF!</f>
        <v>#REF!</v>
      </c>
      <c r="D356" s="7" t="e">
        <f>'дети 7-11 лет'!#REF!</f>
        <v>#REF!</v>
      </c>
      <c r="E356" s="7" t="e">
        <f>'дети 7-11 лет'!#REF!</f>
        <v>#REF!</v>
      </c>
      <c r="F356" s="12" t="e">
        <f>C356*4.1+D356*9.3+E356*4.1</f>
        <v>#REF!</v>
      </c>
      <c r="G356" s="7" t="e">
        <f>'дети 7-11 лет'!#REF!</f>
        <v>#REF!</v>
      </c>
      <c r="H356" s="7" t="e">
        <f>'дети 7-11 лет'!#REF!</f>
        <v>#REF!</v>
      </c>
      <c r="I356" s="7" t="e">
        <f>'дети 7-11 лет'!#REF!</f>
        <v>#REF!</v>
      </c>
      <c r="J356" s="7" t="e">
        <f>'дети 7-11 лет'!#REF!</f>
        <v>#REF!</v>
      </c>
      <c r="K356" s="7" t="e">
        <f>'дети 7-11 лет'!#REF!</f>
        <v>#REF!</v>
      </c>
      <c r="L356" s="7" t="e">
        <f>'дети 7-11 лет'!#REF!</f>
        <v>#REF!</v>
      </c>
      <c r="M356" s="7" t="e">
        <f>'дети 7-11 лет'!#REF!</f>
        <v>#REF!</v>
      </c>
      <c r="N356" s="7" t="e">
        <f>'дети 7-11 лет'!#REF!</f>
        <v>#REF!</v>
      </c>
      <c r="O356" s="8" t="e">
        <f>'дети 7-11 лет'!#REF!</f>
        <v>#REF!</v>
      </c>
      <c r="P356" s="8" t="e">
        <f>'дети 7-11 лет'!#REF!</f>
        <v>#REF!</v>
      </c>
    </row>
    <row r="357" spans="1:16" ht="16.5" customHeight="1" x14ac:dyDescent="0.25">
      <c r="A357" s="13" t="s">
        <v>35</v>
      </c>
      <c r="B357" s="8"/>
      <c r="C357" s="10" t="e">
        <f>SUM(C353:C356)</f>
        <v>#REF!</v>
      </c>
      <c r="D357" s="10" t="e">
        <f t="shared" ref="D357:N357" si="100">SUM(D353:D356)</f>
        <v>#REF!</v>
      </c>
      <c r="E357" s="10" t="e">
        <f t="shared" si="100"/>
        <v>#REF!</v>
      </c>
      <c r="F357" s="10" t="e">
        <f t="shared" si="100"/>
        <v>#REF!</v>
      </c>
      <c r="G357" s="10" t="e">
        <f t="shared" si="100"/>
        <v>#REF!</v>
      </c>
      <c r="H357" s="10" t="e">
        <f t="shared" si="100"/>
        <v>#REF!</v>
      </c>
      <c r="I357" s="10" t="e">
        <f t="shared" si="100"/>
        <v>#REF!</v>
      </c>
      <c r="J357" s="10" t="e">
        <f t="shared" si="100"/>
        <v>#REF!</v>
      </c>
      <c r="K357" s="10" t="e">
        <f t="shared" si="100"/>
        <v>#REF!</v>
      </c>
      <c r="L357" s="10" t="e">
        <f t="shared" si="100"/>
        <v>#REF!</v>
      </c>
      <c r="M357" s="10" t="e">
        <f t="shared" si="100"/>
        <v>#REF!</v>
      </c>
      <c r="N357" s="10" t="e">
        <f t="shared" si="100"/>
        <v>#REF!</v>
      </c>
      <c r="O357" s="8"/>
      <c r="P357" s="8"/>
    </row>
    <row r="358" spans="1:16" ht="14.25" customHeight="1" x14ac:dyDescent="0.25">
      <c r="A358" s="179" t="s">
        <v>105</v>
      </c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1"/>
    </row>
    <row r="359" spans="1:16" ht="15" customHeight="1" x14ac:dyDescent="0.25">
      <c r="A359" s="11" t="e">
        <f>'дети 7-11 лет'!#REF!</f>
        <v>#REF!</v>
      </c>
      <c r="B359" s="14" t="e">
        <f>'дети 7-11 лет'!#REF!</f>
        <v>#REF!</v>
      </c>
      <c r="C359" s="12" t="e">
        <f>'дети 7-11 лет'!#REF!</f>
        <v>#REF!</v>
      </c>
      <c r="D359" s="12" t="e">
        <f>'дети 7-11 лет'!#REF!</f>
        <v>#REF!</v>
      </c>
      <c r="E359" s="12" t="e">
        <f>'дети 7-11 лет'!#REF!</f>
        <v>#REF!</v>
      </c>
      <c r="F359" s="12" t="e">
        <f>'дети 7-11 лет'!#REF!</f>
        <v>#REF!</v>
      </c>
      <c r="G359" s="12" t="e">
        <f>'дети 7-11 лет'!#REF!</f>
        <v>#REF!</v>
      </c>
      <c r="H359" s="12" t="e">
        <f>'дети 7-11 лет'!#REF!</f>
        <v>#REF!</v>
      </c>
      <c r="I359" s="12" t="e">
        <f>'дети 7-11 лет'!#REF!</f>
        <v>#REF!</v>
      </c>
      <c r="J359" s="12" t="e">
        <f>'дети 7-11 лет'!#REF!</f>
        <v>#REF!</v>
      </c>
      <c r="K359" s="12" t="e">
        <f>'дети 7-11 лет'!#REF!</f>
        <v>#REF!</v>
      </c>
      <c r="L359" s="12" t="e">
        <f>'дети 7-11 лет'!#REF!</f>
        <v>#REF!</v>
      </c>
      <c r="M359" s="12" t="e">
        <f>'дети 7-11 лет'!#REF!</f>
        <v>#REF!</v>
      </c>
      <c r="N359" s="12" t="e">
        <f>'дети 7-11 лет'!#REF!</f>
        <v>#REF!</v>
      </c>
      <c r="O359" s="12" t="e">
        <f>'дети 7-11 лет'!#REF!</f>
        <v>#REF!</v>
      </c>
      <c r="P359" s="16"/>
    </row>
    <row r="360" spans="1:16" ht="16.5" customHeight="1" x14ac:dyDescent="0.25">
      <c r="A360" s="13" t="s">
        <v>35</v>
      </c>
      <c r="B360" s="8"/>
      <c r="C360" s="10" t="e">
        <f>SUM(C359)</f>
        <v>#REF!</v>
      </c>
      <c r="D360" s="10" t="e">
        <f t="shared" ref="D360:N360" si="101">SUM(D359)</f>
        <v>#REF!</v>
      </c>
      <c r="E360" s="10" t="e">
        <f t="shared" si="101"/>
        <v>#REF!</v>
      </c>
      <c r="F360" s="10" t="e">
        <f t="shared" si="101"/>
        <v>#REF!</v>
      </c>
      <c r="G360" s="10" t="e">
        <f t="shared" si="101"/>
        <v>#REF!</v>
      </c>
      <c r="H360" s="10" t="e">
        <f t="shared" si="101"/>
        <v>#REF!</v>
      </c>
      <c r="I360" s="10" t="e">
        <f t="shared" si="101"/>
        <v>#REF!</v>
      </c>
      <c r="J360" s="10" t="e">
        <f t="shared" si="101"/>
        <v>#REF!</v>
      </c>
      <c r="K360" s="10" t="e">
        <f t="shared" si="101"/>
        <v>#REF!</v>
      </c>
      <c r="L360" s="10" t="e">
        <f t="shared" si="101"/>
        <v>#REF!</v>
      </c>
      <c r="M360" s="10" t="e">
        <f t="shared" si="101"/>
        <v>#REF!</v>
      </c>
      <c r="N360" s="10" t="e">
        <f t="shared" si="101"/>
        <v>#REF!</v>
      </c>
      <c r="O360" s="8"/>
      <c r="P360" s="8"/>
    </row>
    <row r="361" spans="1:16" ht="15" customHeight="1" x14ac:dyDescent="0.25">
      <c r="A361" s="13" t="s">
        <v>38</v>
      </c>
      <c r="B361" s="14"/>
      <c r="C361" s="15" t="e">
        <f t="shared" ref="C361:N361" si="102">SUM(C340+C343+C351+C357+C360)</f>
        <v>#REF!</v>
      </c>
      <c r="D361" s="15" t="e">
        <f t="shared" si="102"/>
        <v>#REF!</v>
      </c>
      <c r="E361" s="15" t="e">
        <f t="shared" si="102"/>
        <v>#REF!</v>
      </c>
      <c r="F361" s="15" t="e">
        <f t="shared" si="102"/>
        <v>#REF!</v>
      </c>
      <c r="G361" s="15" t="e">
        <f t="shared" si="102"/>
        <v>#REF!</v>
      </c>
      <c r="H361" s="15" t="e">
        <f t="shared" si="102"/>
        <v>#REF!</v>
      </c>
      <c r="I361" s="15" t="e">
        <f t="shared" si="102"/>
        <v>#REF!</v>
      </c>
      <c r="J361" s="15" t="e">
        <f t="shared" si="102"/>
        <v>#REF!</v>
      </c>
      <c r="K361" s="15" t="e">
        <f t="shared" si="102"/>
        <v>#REF!</v>
      </c>
      <c r="L361" s="15" t="e">
        <f t="shared" si="102"/>
        <v>#REF!</v>
      </c>
      <c r="M361" s="15" t="e">
        <f t="shared" si="102"/>
        <v>#REF!</v>
      </c>
      <c r="N361" s="15" t="e">
        <f t="shared" si="102"/>
        <v>#REF!</v>
      </c>
      <c r="O361" s="15"/>
      <c r="P361" s="15"/>
    </row>
    <row r="362" spans="1:16" ht="17.25" customHeight="1" x14ac:dyDescent="0.25">
      <c r="A362" s="182" t="s">
        <v>61</v>
      </c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</row>
    <row r="363" spans="1:16" ht="0.75" customHeight="1" x14ac:dyDescent="0.25">
      <c r="A363" s="17"/>
      <c r="B363" s="183"/>
      <c r="C363" s="183"/>
      <c r="D363" s="183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1:16" ht="26.25" customHeight="1" x14ac:dyDescent="0.25">
      <c r="A364" s="184" t="s">
        <v>24</v>
      </c>
      <c r="B364" s="184" t="s">
        <v>25</v>
      </c>
      <c r="C364" s="184" t="s">
        <v>0</v>
      </c>
      <c r="D364" s="184"/>
      <c r="E364" s="184"/>
      <c r="F364" s="185" t="s">
        <v>33</v>
      </c>
      <c r="G364" s="184" t="s">
        <v>4</v>
      </c>
      <c r="H364" s="184"/>
      <c r="I364" s="184"/>
      <c r="J364" s="184"/>
      <c r="K364" s="184" t="s">
        <v>5</v>
      </c>
      <c r="L364" s="184"/>
      <c r="M364" s="184"/>
      <c r="N364" s="184"/>
      <c r="O364" s="184" t="s">
        <v>31</v>
      </c>
      <c r="P364" s="184" t="s">
        <v>32</v>
      </c>
    </row>
    <row r="365" spans="1:16" ht="21" customHeight="1" x14ac:dyDescent="0.25">
      <c r="A365" s="184"/>
      <c r="B365" s="184"/>
      <c r="C365" s="5" t="s">
        <v>27</v>
      </c>
      <c r="D365" s="5" t="s">
        <v>28</v>
      </c>
      <c r="E365" s="5" t="s">
        <v>29</v>
      </c>
      <c r="F365" s="185"/>
      <c r="G365" s="5" t="s">
        <v>30</v>
      </c>
      <c r="H365" s="5" t="s">
        <v>1</v>
      </c>
      <c r="I365" s="5" t="s">
        <v>2</v>
      </c>
      <c r="J365" s="5" t="s">
        <v>3</v>
      </c>
      <c r="K365" s="5" t="s">
        <v>6</v>
      </c>
      <c r="L365" s="5" t="s">
        <v>8</v>
      </c>
      <c r="M365" s="5" t="s">
        <v>7</v>
      </c>
      <c r="N365" s="5" t="s">
        <v>9</v>
      </c>
      <c r="O365" s="184"/>
      <c r="P365" s="184"/>
    </row>
    <row r="366" spans="1:16" ht="15.75" customHeight="1" x14ac:dyDescent="0.25">
      <c r="A366" s="5">
        <v>1</v>
      </c>
      <c r="B366" s="5">
        <v>2</v>
      </c>
      <c r="C366" s="5">
        <v>3</v>
      </c>
      <c r="D366" s="5">
        <v>4</v>
      </c>
      <c r="E366" s="5">
        <v>5</v>
      </c>
      <c r="F366" s="5">
        <v>6</v>
      </c>
      <c r="G366" s="5">
        <v>7</v>
      </c>
      <c r="H366" s="5">
        <v>8</v>
      </c>
      <c r="I366" s="5">
        <v>9</v>
      </c>
      <c r="J366" s="5">
        <v>10</v>
      </c>
      <c r="K366" s="5">
        <v>11</v>
      </c>
      <c r="L366" s="5">
        <v>12</v>
      </c>
      <c r="M366" s="5">
        <v>13</v>
      </c>
      <c r="N366" s="5">
        <v>14</v>
      </c>
      <c r="O366" s="5">
        <v>15</v>
      </c>
      <c r="P366" s="5">
        <v>16</v>
      </c>
    </row>
    <row r="367" spans="1:16" ht="15.75" customHeight="1" x14ac:dyDescent="0.25">
      <c r="A367" s="167" t="s">
        <v>10</v>
      </c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</row>
    <row r="368" spans="1:16" ht="18" customHeight="1" x14ac:dyDescent="0.25">
      <c r="A368" s="186" t="s">
        <v>103</v>
      </c>
      <c r="B368" s="184" t="str">
        <f>[1]Младшие!B240</f>
        <v>200/5</v>
      </c>
      <c r="C368" s="168">
        <f>[1]Младшие!C240</f>
        <v>6.3</v>
      </c>
      <c r="D368" s="168">
        <f>[1]Младшие!D240</f>
        <v>11.5</v>
      </c>
      <c r="E368" s="168">
        <f>[1]Младшие!E240</f>
        <v>36.200000000000003</v>
      </c>
      <c r="F368" s="168">
        <f>C368*4.1+D368*9.3+E368*4.1</f>
        <v>281.2</v>
      </c>
      <c r="G368" s="168">
        <f>[1]Младшие!G240</f>
        <v>0.12</v>
      </c>
      <c r="H368" s="168">
        <f>[1]Младшие!H240</f>
        <v>0.54</v>
      </c>
      <c r="I368" s="168">
        <f>[1]Младшие!I240</f>
        <v>0</v>
      </c>
      <c r="J368" s="168">
        <f>[1]Младшие!J240</f>
        <v>0</v>
      </c>
      <c r="K368" s="168">
        <f>[1]Младшие!K240</f>
        <v>126.5</v>
      </c>
      <c r="L368" s="168">
        <f>[1]Младшие!L240</f>
        <v>0</v>
      </c>
      <c r="M368" s="168">
        <f>[1]Младшие!M240</f>
        <v>335</v>
      </c>
      <c r="N368" s="169">
        <f>[1]Младшие!N240</f>
        <v>0.8</v>
      </c>
      <c r="O368" s="171">
        <f>[1]Младшие!O240</f>
        <v>311</v>
      </c>
      <c r="P368" s="171">
        <f>[1]Младшие!P240</f>
        <v>2004</v>
      </c>
    </row>
    <row r="369" spans="1:16" ht="1.5" hidden="1" customHeight="1" x14ac:dyDescent="0.25">
      <c r="A369" s="186"/>
      <c r="B369" s="184"/>
      <c r="C369" s="168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70"/>
      <c r="O369" s="172"/>
      <c r="P369" s="172"/>
    </row>
    <row r="370" spans="1:16" ht="2.25" hidden="1" customHeight="1" x14ac:dyDescent="0.25">
      <c r="A370" s="6" t="str">
        <f>[1]Младшие!A242</f>
        <v>Батон пшеничный</v>
      </c>
      <c r="B370" s="28">
        <f>[1]Младшие!B242</f>
        <v>20</v>
      </c>
      <c r="C370" s="7">
        <f>[1]Младшие!C242</f>
        <v>1.3</v>
      </c>
      <c r="D370" s="7">
        <f>[1]Младшие!D242</f>
        <v>0.4</v>
      </c>
      <c r="E370" s="7">
        <f>[1]Младшие!E242</f>
        <v>9.8000000000000007</v>
      </c>
      <c r="F370" s="7">
        <f>C370*4.1+D370*9.3+E370*4.1</f>
        <v>49.230000000000004</v>
      </c>
      <c r="G370" s="7">
        <f>[1]Младшие!G242</f>
        <v>0.03</v>
      </c>
      <c r="H370" s="7">
        <f>[1]Младшие!H242</f>
        <v>0</v>
      </c>
      <c r="I370" s="7">
        <f>[1]Младшие!I242</f>
        <v>0</v>
      </c>
      <c r="J370" s="7">
        <f>[1]Младшие!J242</f>
        <v>0.34</v>
      </c>
      <c r="K370" s="7">
        <f>[1]Младшие!K242</f>
        <v>4.4000000000000004</v>
      </c>
      <c r="L370" s="7">
        <f>[1]Младшие!L242</f>
        <v>6.6</v>
      </c>
      <c r="M370" s="7">
        <f>[1]Младшие!M242</f>
        <v>17</v>
      </c>
      <c r="N370" s="7">
        <f>[1]Младшие!N242</f>
        <v>0.4</v>
      </c>
      <c r="O370" s="8" t="str">
        <f>[1]Младшие!O242</f>
        <v>К/К</v>
      </c>
      <c r="P370" s="8"/>
    </row>
    <row r="371" spans="1:16" ht="18" customHeight="1" x14ac:dyDescent="0.25">
      <c r="A371" s="6" t="e">
        <f>'дети 7-11 лет'!#REF!</f>
        <v>#REF!</v>
      </c>
      <c r="B371" s="14" t="e">
        <f>'дети 7-11 лет'!#REF!</f>
        <v>#REF!</v>
      </c>
      <c r="C371" s="12" t="e">
        <f>'дети 7-11 лет'!#REF!</f>
        <v>#REF!</v>
      </c>
      <c r="D371" s="12" t="e">
        <f>'дети 7-11 лет'!#REF!</f>
        <v>#REF!</v>
      </c>
      <c r="E371" s="12" t="e">
        <f>'дети 7-11 лет'!#REF!</f>
        <v>#REF!</v>
      </c>
      <c r="F371" s="44" t="e">
        <f>'дети 7-11 лет'!#REF!</f>
        <v>#REF!</v>
      </c>
      <c r="G371" s="12" t="e">
        <f>'дети 7-11 лет'!#REF!</f>
        <v>#REF!</v>
      </c>
      <c r="H371" s="12" t="e">
        <f>'дети 7-11 лет'!#REF!</f>
        <v>#REF!</v>
      </c>
      <c r="I371" s="12" t="e">
        <f>'дети 7-11 лет'!#REF!</f>
        <v>#REF!</v>
      </c>
      <c r="J371" s="12" t="e">
        <f>'дети 7-11 лет'!#REF!</f>
        <v>#REF!</v>
      </c>
      <c r="K371" s="12" t="e">
        <f>'дети 7-11 лет'!#REF!</f>
        <v>#REF!</v>
      </c>
      <c r="L371" s="12" t="e">
        <f>'дети 7-11 лет'!#REF!</f>
        <v>#REF!</v>
      </c>
      <c r="M371" s="12" t="e">
        <f>'дети 7-11 лет'!#REF!</f>
        <v>#REF!</v>
      </c>
      <c r="N371" s="12" t="e">
        <f>'дети 7-11 лет'!#REF!</f>
        <v>#REF!</v>
      </c>
      <c r="O371" s="8" t="e">
        <f>'дети 7-11 лет'!#REF!</f>
        <v>#REF!</v>
      </c>
      <c r="P371" s="8"/>
    </row>
    <row r="372" spans="1:16" ht="16.5" customHeight="1" x14ac:dyDescent="0.25">
      <c r="A372" s="42" t="e">
        <f>'дети 7-11 лет'!#REF!</f>
        <v>#REF!</v>
      </c>
      <c r="B372" s="14" t="e">
        <f>'дети 7-11 лет'!#REF!</f>
        <v>#REF!</v>
      </c>
      <c r="C372" s="12" t="e">
        <f>'дети 7-11 лет'!#REF!</f>
        <v>#REF!</v>
      </c>
      <c r="D372" s="12" t="e">
        <f>'дети 7-11 лет'!#REF!</f>
        <v>#REF!</v>
      </c>
      <c r="E372" s="12" t="e">
        <f>'дети 7-11 лет'!#REF!</f>
        <v>#REF!</v>
      </c>
      <c r="F372" s="44" t="e">
        <f>'дети 7-11 лет'!#REF!</f>
        <v>#REF!</v>
      </c>
      <c r="G372" s="12" t="e">
        <f>'дети 7-11 лет'!#REF!</f>
        <v>#REF!</v>
      </c>
      <c r="H372" s="12" t="e">
        <f>'дети 7-11 лет'!#REF!</f>
        <v>#REF!</v>
      </c>
      <c r="I372" s="12" t="e">
        <f>'дети 7-11 лет'!#REF!</f>
        <v>#REF!</v>
      </c>
      <c r="J372" s="12" t="e">
        <f>'дети 7-11 лет'!#REF!</f>
        <v>#REF!</v>
      </c>
      <c r="K372" s="12" t="e">
        <f>'дети 7-11 лет'!#REF!</f>
        <v>#REF!</v>
      </c>
      <c r="L372" s="12" t="e">
        <f>'дети 7-11 лет'!#REF!</f>
        <v>#REF!</v>
      </c>
      <c r="M372" s="12" t="e">
        <f>'дети 7-11 лет'!#REF!</f>
        <v>#REF!</v>
      </c>
      <c r="N372" s="12" t="e">
        <f>'дети 7-11 лет'!#REF!</f>
        <v>#REF!</v>
      </c>
      <c r="O372" s="8" t="e">
        <f>'дети 7-11 лет'!#REF!</f>
        <v>#REF!</v>
      </c>
      <c r="P372" s="8" t="e">
        <f>'дети 7-11 лет'!#REF!</f>
        <v>#REF!</v>
      </c>
    </row>
    <row r="373" spans="1:16" ht="16.5" customHeight="1" x14ac:dyDescent="0.25">
      <c r="A373" s="9" t="s">
        <v>35</v>
      </c>
      <c r="B373" s="5"/>
      <c r="C373" s="10" t="e">
        <f t="shared" ref="C373:N373" si="103">SUM(C368:C371)</f>
        <v>#REF!</v>
      </c>
      <c r="D373" s="10" t="e">
        <f t="shared" si="103"/>
        <v>#REF!</v>
      </c>
      <c r="E373" s="10" t="e">
        <f t="shared" si="103"/>
        <v>#REF!</v>
      </c>
      <c r="F373" s="10" t="e">
        <f t="shared" si="103"/>
        <v>#REF!</v>
      </c>
      <c r="G373" s="10" t="e">
        <f t="shared" si="103"/>
        <v>#REF!</v>
      </c>
      <c r="H373" s="10" t="e">
        <f t="shared" si="103"/>
        <v>#REF!</v>
      </c>
      <c r="I373" s="10" t="e">
        <f t="shared" si="103"/>
        <v>#REF!</v>
      </c>
      <c r="J373" s="10" t="e">
        <f t="shared" si="103"/>
        <v>#REF!</v>
      </c>
      <c r="K373" s="10" t="e">
        <f t="shared" si="103"/>
        <v>#REF!</v>
      </c>
      <c r="L373" s="10" t="e">
        <f t="shared" si="103"/>
        <v>#REF!</v>
      </c>
      <c r="M373" s="10" t="e">
        <f t="shared" si="103"/>
        <v>#REF!</v>
      </c>
      <c r="N373" s="10" t="e">
        <f t="shared" si="103"/>
        <v>#REF!</v>
      </c>
      <c r="O373" s="7"/>
      <c r="P373" s="7"/>
    </row>
    <row r="374" spans="1:16" ht="15" customHeight="1" x14ac:dyDescent="0.25">
      <c r="A374" s="173" t="s">
        <v>81</v>
      </c>
      <c r="B374" s="174"/>
      <c r="C374" s="174"/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5"/>
    </row>
    <row r="375" spans="1:16" ht="18" customHeight="1" x14ac:dyDescent="0.25">
      <c r="A375" s="19" t="str">
        <f t="shared" ref="A375:O375" si="104">A308</f>
        <v>Фрукт свежий (мандарин, яблоко, груша)</v>
      </c>
      <c r="B375" s="8">
        <f t="shared" si="104"/>
        <v>100</v>
      </c>
      <c r="C375" s="7">
        <f t="shared" si="104"/>
        <v>0.4</v>
      </c>
      <c r="D375" s="7">
        <f t="shared" si="104"/>
        <v>0.4</v>
      </c>
      <c r="E375" s="7">
        <f t="shared" si="104"/>
        <v>45</v>
      </c>
      <c r="F375" s="7">
        <f t="shared" si="104"/>
        <v>292.36</v>
      </c>
      <c r="G375" s="7">
        <f t="shared" si="104"/>
        <v>0.03</v>
      </c>
      <c r="H375" s="7">
        <f t="shared" si="104"/>
        <v>5</v>
      </c>
      <c r="I375" s="7">
        <f t="shared" si="104"/>
        <v>0</v>
      </c>
      <c r="J375" s="7">
        <f t="shared" si="104"/>
        <v>0</v>
      </c>
      <c r="K375" s="7">
        <f t="shared" si="104"/>
        <v>2.2000000000000002</v>
      </c>
      <c r="L375" s="7">
        <f t="shared" si="104"/>
        <v>0</v>
      </c>
      <c r="M375" s="7">
        <f t="shared" si="104"/>
        <v>0</v>
      </c>
      <c r="N375" s="7">
        <f t="shared" si="104"/>
        <v>1</v>
      </c>
      <c r="O375" s="8" t="str">
        <f t="shared" si="104"/>
        <v>ТК</v>
      </c>
      <c r="P375" s="8"/>
    </row>
    <row r="376" spans="1:16" ht="17.25" customHeight="1" x14ac:dyDescent="0.25">
      <c r="A376" s="9" t="s">
        <v>35</v>
      </c>
      <c r="B376" s="5"/>
      <c r="C376" s="10">
        <f t="shared" ref="C376:N376" si="105">SUM(C375:C375)</f>
        <v>0.4</v>
      </c>
      <c r="D376" s="10">
        <f t="shared" si="105"/>
        <v>0.4</v>
      </c>
      <c r="E376" s="10">
        <f t="shared" si="105"/>
        <v>45</v>
      </c>
      <c r="F376" s="10">
        <f t="shared" si="105"/>
        <v>292.36</v>
      </c>
      <c r="G376" s="10">
        <f t="shared" si="105"/>
        <v>0.03</v>
      </c>
      <c r="H376" s="10">
        <f t="shared" si="105"/>
        <v>5</v>
      </c>
      <c r="I376" s="10">
        <f t="shared" si="105"/>
        <v>0</v>
      </c>
      <c r="J376" s="10">
        <f t="shared" si="105"/>
        <v>0</v>
      </c>
      <c r="K376" s="10">
        <f t="shared" si="105"/>
        <v>2.2000000000000002</v>
      </c>
      <c r="L376" s="10">
        <f t="shared" si="105"/>
        <v>0</v>
      </c>
      <c r="M376" s="10">
        <f t="shared" si="105"/>
        <v>0</v>
      </c>
      <c r="N376" s="10">
        <f t="shared" si="105"/>
        <v>1</v>
      </c>
      <c r="O376" s="7"/>
      <c r="P376" s="7"/>
    </row>
    <row r="377" spans="1:16" ht="14.25" customHeight="1" x14ac:dyDescent="0.25">
      <c r="A377" s="167" t="s">
        <v>11</v>
      </c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</row>
    <row r="378" spans="1:16" ht="14.25" customHeight="1" x14ac:dyDescent="0.25">
      <c r="A378" s="6" t="str">
        <f>[1]Младшие!A247</f>
        <v>Доп гарнир: огурец свежий</v>
      </c>
      <c r="B378" s="5">
        <f>[1]Младшие!B247</f>
        <v>20</v>
      </c>
      <c r="C378" s="12">
        <f>[1]Младшие!C247</f>
        <v>0.1</v>
      </c>
      <c r="D378" s="12">
        <f>[1]Младшие!D247</f>
        <v>0.02</v>
      </c>
      <c r="E378" s="12">
        <f>[1]Младшие!E247</f>
        <v>0.5</v>
      </c>
      <c r="F378" s="12">
        <f t="shared" ref="F378:F383" si="106">C378*4.1+D378*9.3+E378*4.1</f>
        <v>2.6459999999999999</v>
      </c>
      <c r="G378" s="12">
        <f>[1]Младшие!G247</f>
        <v>0</v>
      </c>
      <c r="H378" s="12">
        <f>[1]Младшие!H247</f>
        <v>1.75</v>
      </c>
      <c r="I378" s="12">
        <f>[1]Младшие!I247</f>
        <v>0</v>
      </c>
      <c r="J378" s="12">
        <f>[1]Младшие!J247</f>
        <v>0.02</v>
      </c>
      <c r="K378" s="12">
        <f>[1]Младшие!K247</f>
        <v>4.25</v>
      </c>
      <c r="L378" s="12">
        <f>[1]Младшие!L247</f>
        <v>3.5</v>
      </c>
      <c r="M378" s="12">
        <f>[1]Младшие!M247</f>
        <v>7.5</v>
      </c>
      <c r="N378" s="12">
        <f>[1]Младшие!N247</f>
        <v>0.12</v>
      </c>
      <c r="O378" s="8" t="str">
        <f>[1]Младшие!O247</f>
        <v>ТК</v>
      </c>
      <c r="P378" s="8"/>
    </row>
    <row r="379" spans="1:16" ht="16.5" customHeight="1" x14ac:dyDescent="0.25">
      <c r="A379" s="6" t="str">
        <f>[1]Младшие!A248</f>
        <v>Суп картофельный с горохом и курой</v>
      </c>
      <c r="B379" s="5" t="str">
        <f>[1]Младшие!B248</f>
        <v>250/10</v>
      </c>
      <c r="C379" s="12">
        <f>[1]Младшие!C248</f>
        <v>10.7</v>
      </c>
      <c r="D379" s="12">
        <f>[1]Младшие!D248</f>
        <v>8</v>
      </c>
      <c r="E379" s="12">
        <f>[1]Младшие!E248</f>
        <v>34.299999999999997</v>
      </c>
      <c r="F379" s="12">
        <f t="shared" si="106"/>
        <v>258.89999999999998</v>
      </c>
      <c r="G379" s="12">
        <f>[1]Младшие!G248</f>
        <v>0.25</v>
      </c>
      <c r="H379" s="12">
        <f>[1]Младшие!H248</f>
        <v>9.6</v>
      </c>
      <c r="I379" s="12">
        <f>[1]Младшие!I248</f>
        <v>0</v>
      </c>
      <c r="J379" s="12">
        <f>[1]Младшие!J248</f>
        <v>2.5</v>
      </c>
      <c r="K379" s="12">
        <f>[1]Младшие!K248</f>
        <v>80</v>
      </c>
      <c r="L379" s="12">
        <f>[1]Младшие!L248</f>
        <v>25</v>
      </c>
      <c r="M379" s="12">
        <f>[1]Младшие!M248</f>
        <v>250</v>
      </c>
      <c r="N379" s="12">
        <f>[1]Младшие!N248</f>
        <v>1.05</v>
      </c>
      <c r="O379" s="8">
        <f>[1]Младшие!O248</f>
        <v>139</v>
      </c>
      <c r="P379" s="8">
        <f>[1]Младшие!P248</f>
        <v>2004</v>
      </c>
    </row>
    <row r="380" spans="1:16" ht="16.5" customHeight="1" x14ac:dyDescent="0.25">
      <c r="A380" s="6" t="str">
        <f>[1]Младшие!A249</f>
        <v>Бефстроганов из филе птицы</v>
      </c>
      <c r="B380" s="5" t="str">
        <f>[1]Младшие!B249</f>
        <v>50/50</v>
      </c>
      <c r="C380" s="12">
        <f>[1]Младшие!C249</f>
        <v>14</v>
      </c>
      <c r="D380" s="12">
        <f>[1]Младшие!D249</f>
        <v>10.199999999999999</v>
      </c>
      <c r="E380" s="12">
        <f>[1]Младшие!E249</f>
        <v>6.1</v>
      </c>
      <c r="F380" s="12">
        <f t="shared" si="106"/>
        <v>177.26999999999998</v>
      </c>
      <c r="G380" s="12">
        <f>[1]Младшие!G249</f>
        <v>0.06</v>
      </c>
      <c r="H380" s="12">
        <f>[1]Младшие!H249</f>
        <v>0.02</v>
      </c>
      <c r="I380" s="12">
        <v>0.6</v>
      </c>
      <c r="J380" s="12">
        <f>[1]Младшие!J249</f>
        <v>0</v>
      </c>
      <c r="K380" s="12">
        <f>[1]Младшие!K249</f>
        <v>14.6</v>
      </c>
      <c r="L380" s="12">
        <f>[1]Младшие!L249</f>
        <v>12.5</v>
      </c>
      <c r="M380" s="12">
        <f>[1]Младшие!M249</f>
        <v>300</v>
      </c>
      <c r="N380" s="12">
        <f>[1]Младшие!N249</f>
        <v>1.19</v>
      </c>
      <c r="O380" s="8">
        <f>[1]Младшие!O249</f>
        <v>423</v>
      </c>
      <c r="P380" s="8">
        <f>[1]Младшие!P249</f>
        <v>2004</v>
      </c>
    </row>
    <row r="381" spans="1:16" ht="16.5" customHeight="1" x14ac:dyDescent="0.25">
      <c r="A381" s="6" t="str">
        <f>[1]Младшие!A250</f>
        <v>Макаронные изделия отварные с маслом сливочным</v>
      </c>
      <c r="B381" s="5" t="str">
        <f>[1]Младшие!B250</f>
        <v>150/5</v>
      </c>
      <c r="C381" s="12">
        <f>[1]Младшие!C250</f>
        <v>5.2</v>
      </c>
      <c r="D381" s="12">
        <f>[1]Младшие!D250</f>
        <v>4.7</v>
      </c>
      <c r="E381" s="12">
        <f>[1]Младшие!E250</f>
        <v>33</v>
      </c>
      <c r="F381" s="12">
        <f t="shared" si="106"/>
        <v>200.32999999999998</v>
      </c>
      <c r="G381" s="12">
        <f>[1]Младшие!G250</f>
        <v>0.09</v>
      </c>
      <c r="H381" s="12">
        <f>[1]Младшие!H250</f>
        <v>4.5199999999999996</v>
      </c>
      <c r="I381" s="12">
        <f>[1]Младшие!I250</f>
        <v>0</v>
      </c>
      <c r="J381" s="12">
        <f>[1]Младшие!J250</f>
        <v>0</v>
      </c>
      <c r="K381" s="12">
        <f>[1]Младшие!K250</f>
        <v>0</v>
      </c>
      <c r="L381" s="12">
        <f>[1]Младшие!L250</f>
        <v>0</v>
      </c>
      <c r="M381" s="12">
        <f>[1]Младшие!M250</f>
        <v>80</v>
      </c>
      <c r="N381" s="12">
        <f>[1]Младшие!N250</f>
        <v>0.94</v>
      </c>
      <c r="O381" s="8">
        <f>[1]Младшие!O250</f>
        <v>516</v>
      </c>
      <c r="P381" s="8">
        <f>[1]Младшие!P250</f>
        <v>2004</v>
      </c>
    </row>
    <row r="382" spans="1:16" ht="17.25" customHeight="1" x14ac:dyDescent="0.25">
      <c r="A382" s="6" t="str">
        <f>[1]Младшие!A251</f>
        <v>Напиток яблочный</v>
      </c>
      <c r="B382" s="5">
        <f>[1]Младшие!B251</f>
        <v>200</v>
      </c>
      <c r="C382" s="12">
        <f>[1]Младшие!C251</f>
        <v>0.1</v>
      </c>
      <c r="D382" s="12">
        <f>[1]Младшие!D251</f>
        <v>0.1</v>
      </c>
      <c r="E382" s="12">
        <f>[1]Младшие!E251</f>
        <v>36</v>
      </c>
      <c r="F382" s="12">
        <f t="shared" si="106"/>
        <v>148.94</v>
      </c>
      <c r="G382" s="12">
        <f>[1]Младшие!G251</f>
        <v>0.01</v>
      </c>
      <c r="H382" s="12">
        <f>[1]Младшие!H251</f>
        <v>7</v>
      </c>
      <c r="I382" s="12">
        <f>[1]Младшие!I251</f>
        <v>0</v>
      </c>
      <c r="J382" s="12">
        <f>[1]Младшие!J251</f>
        <v>0</v>
      </c>
      <c r="K382" s="12">
        <f>[1]Младшие!K251</f>
        <v>14.22</v>
      </c>
      <c r="L382" s="12">
        <f>[1]Младшие!L251</f>
        <v>0</v>
      </c>
      <c r="M382" s="12">
        <f>[1]Младшие!M251</f>
        <v>0</v>
      </c>
      <c r="N382" s="12">
        <f>[1]Младшие!N251</f>
        <v>0.48</v>
      </c>
      <c r="O382" s="8">
        <f>[1]Младшие!O251</f>
        <v>701</v>
      </c>
      <c r="P382" s="8">
        <f>[1]Младшие!P251</f>
        <v>2004</v>
      </c>
    </row>
    <row r="383" spans="1:16" ht="16.5" customHeight="1" x14ac:dyDescent="0.25">
      <c r="A383" s="6" t="str">
        <f>A355</f>
        <v>Хлеб ржано-пшеничный</v>
      </c>
      <c r="B383" s="5">
        <f>B355</f>
        <v>30</v>
      </c>
      <c r="C383" s="12">
        <f>C355</f>
        <v>1.6</v>
      </c>
      <c r="D383" s="12">
        <f>D355</f>
        <v>0.4</v>
      </c>
      <c r="E383" s="12">
        <f>E355</f>
        <v>14.82</v>
      </c>
      <c r="F383" s="12">
        <f t="shared" si="106"/>
        <v>71.042000000000002</v>
      </c>
      <c r="G383" s="12">
        <f t="shared" ref="G383:O383" si="107">G355</f>
        <v>0.04</v>
      </c>
      <c r="H383" s="12">
        <f t="shared" si="107"/>
        <v>0</v>
      </c>
      <c r="I383" s="12">
        <f t="shared" si="107"/>
        <v>0.2</v>
      </c>
      <c r="J383" s="12">
        <f t="shared" si="107"/>
        <v>1.6</v>
      </c>
      <c r="K383" s="12">
        <f t="shared" si="107"/>
        <v>50</v>
      </c>
      <c r="L383" s="12">
        <f t="shared" si="107"/>
        <v>40</v>
      </c>
      <c r="M383" s="12">
        <f t="shared" si="107"/>
        <v>50</v>
      </c>
      <c r="N383" s="12">
        <f t="shared" si="107"/>
        <v>0.3</v>
      </c>
      <c r="O383" s="12" t="str">
        <f t="shared" si="107"/>
        <v>ТК</v>
      </c>
      <c r="P383" s="8"/>
    </row>
    <row r="384" spans="1:16" ht="15.75" customHeight="1" x14ac:dyDescent="0.25">
      <c r="A384" s="13" t="s">
        <v>35</v>
      </c>
      <c r="B384" s="14"/>
      <c r="C384" s="15">
        <f>SUM(C378:C383)</f>
        <v>31.7</v>
      </c>
      <c r="D384" s="15">
        <f t="shared" ref="D384:N384" si="108">SUM(D378:D383)</f>
        <v>23.419999999999998</v>
      </c>
      <c r="E384" s="15">
        <f t="shared" si="108"/>
        <v>124.72</v>
      </c>
      <c r="F384" s="15">
        <f>SUM(F378:F383)</f>
        <v>859.12800000000004</v>
      </c>
      <c r="G384" s="15">
        <f t="shared" si="108"/>
        <v>0.45</v>
      </c>
      <c r="H384" s="15">
        <f t="shared" si="108"/>
        <v>22.89</v>
      </c>
      <c r="I384" s="15">
        <f t="shared" si="108"/>
        <v>0.8</v>
      </c>
      <c r="J384" s="15">
        <f t="shared" si="108"/>
        <v>4.12</v>
      </c>
      <c r="K384" s="15">
        <f t="shared" si="108"/>
        <v>163.07</v>
      </c>
      <c r="L384" s="15">
        <f t="shared" si="108"/>
        <v>81</v>
      </c>
      <c r="M384" s="15">
        <f t="shared" si="108"/>
        <v>687.5</v>
      </c>
      <c r="N384" s="15">
        <f t="shared" si="108"/>
        <v>4.08</v>
      </c>
      <c r="O384" s="15"/>
      <c r="P384" s="15"/>
    </row>
    <row r="385" spans="1:16" ht="15.75" customHeight="1" x14ac:dyDescent="0.25">
      <c r="A385" s="176" t="s">
        <v>83</v>
      </c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8"/>
    </row>
    <row r="386" spans="1:16" ht="17.25" customHeight="1" x14ac:dyDescent="0.25">
      <c r="A386" s="6" t="str">
        <f>[1]Младшие!A189</f>
        <v>Жаркое по-домашнему</v>
      </c>
      <c r="B386" s="5">
        <f>[1]Младшие!B189</f>
        <v>200</v>
      </c>
      <c r="C386" s="12">
        <f>[1]Младшие!C189</f>
        <v>13.1</v>
      </c>
      <c r="D386" s="12">
        <v>18.399999999999999</v>
      </c>
      <c r="E386" s="12">
        <f>[1]Младшие!E189</f>
        <v>21.3</v>
      </c>
      <c r="F386" s="12">
        <f>C386*4.1+D386*9.3+E386*4.1</f>
        <v>312.15999999999997</v>
      </c>
      <c r="G386" s="12">
        <f>[1]Младшие!G189</f>
        <v>0.18</v>
      </c>
      <c r="H386" s="12">
        <f>[1]Младшие!H189</f>
        <v>0</v>
      </c>
      <c r="I386" s="12">
        <f>[1]Младшие!I189</f>
        <v>0</v>
      </c>
      <c r="J386" s="12">
        <f>[1]Младшие!J189</f>
        <v>0</v>
      </c>
      <c r="K386" s="12">
        <f>[1]Младшие!K189</f>
        <v>26.95</v>
      </c>
      <c r="L386" s="12">
        <f>[1]Младшие!L189</f>
        <v>15</v>
      </c>
      <c r="M386" s="12">
        <f>[1]Младшие!M189</f>
        <v>350</v>
      </c>
      <c r="N386" s="12">
        <f>[1]Младшие!N189</f>
        <v>0.57999999999999996</v>
      </c>
      <c r="O386" s="8">
        <f>[1]Младшие!O189</f>
        <v>436</v>
      </c>
      <c r="P386" s="8">
        <f>[1]Младшие!P189</f>
        <v>2004</v>
      </c>
    </row>
    <row r="387" spans="1:16" ht="17.25" customHeight="1" x14ac:dyDescent="0.25">
      <c r="A387" s="6" t="e">
        <f>'дети 7-11 лет'!#REF!</f>
        <v>#REF!</v>
      </c>
      <c r="B387" s="5" t="e">
        <f>'дети 7-11 лет'!#REF!</f>
        <v>#REF!</v>
      </c>
      <c r="C387" s="12" t="e">
        <f>'дети 7-11 лет'!#REF!</f>
        <v>#REF!</v>
      </c>
      <c r="D387" s="12" t="e">
        <f>'дети 7-11 лет'!#REF!</f>
        <v>#REF!</v>
      </c>
      <c r="E387" s="12" t="e">
        <f>'дети 7-11 лет'!#REF!</f>
        <v>#REF!</v>
      </c>
      <c r="F387" s="12" t="e">
        <f>C387*4.1+D387*9.3+E387*4.1</f>
        <v>#REF!</v>
      </c>
      <c r="G387" s="12" t="e">
        <f>'дети 7-11 лет'!#REF!</f>
        <v>#REF!</v>
      </c>
      <c r="H387" s="12" t="e">
        <f>'дети 7-11 лет'!#REF!</f>
        <v>#REF!</v>
      </c>
      <c r="I387" s="12" t="e">
        <f>'дети 7-11 лет'!#REF!</f>
        <v>#REF!</v>
      </c>
      <c r="J387" s="12" t="e">
        <f>'дети 7-11 лет'!#REF!</f>
        <v>#REF!</v>
      </c>
      <c r="K387" s="12" t="e">
        <f>'дети 7-11 лет'!#REF!</f>
        <v>#REF!</v>
      </c>
      <c r="L387" s="12" t="e">
        <f>'дети 7-11 лет'!#REF!</f>
        <v>#REF!</v>
      </c>
      <c r="M387" s="12" t="e">
        <f>'дети 7-11 лет'!#REF!</f>
        <v>#REF!</v>
      </c>
      <c r="N387" s="12" t="e">
        <f>'дети 7-11 лет'!#REF!</f>
        <v>#REF!</v>
      </c>
      <c r="O387" s="8" t="e">
        <f>'дети 7-11 лет'!#REF!</f>
        <v>#REF!</v>
      </c>
      <c r="P387" s="8" t="e">
        <f>'дети 7-11 лет'!#REF!</f>
        <v>#REF!</v>
      </c>
    </row>
    <row r="388" spans="1:16" ht="18" customHeight="1" x14ac:dyDescent="0.25">
      <c r="A388" s="11" t="str">
        <f>A355</f>
        <v>Хлеб ржано-пшеничный</v>
      </c>
      <c r="B388" s="14">
        <f>B355</f>
        <v>30</v>
      </c>
      <c r="C388" s="12">
        <f>C355</f>
        <v>1.6</v>
      </c>
      <c r="D388" s="12">
        <f>D355</f>
        <v>0.4</v>
      </c>
      <c r="E388" s="12">
        <f>E355</f>
        <v>14.82</v>
      </c>
      <c r="F388" s="12">
        <f>C388*4.1+D388*9.3+E388*4.1</f>
        <v>71.042000000000002</v>
      </c>
      <c r="G388" s="12">
        <f t="shared" ref="G388:O388" si="109">G355</f>
        <v>0.04</v>
      </c>
      <c r="H388" s="12">
        <f t="shared" si="109"/>
        <v>0</v>
      </c>
      <c r="I388" s="12">
        <f t="shared" si="109"/>
        <v>0.2</v>
      </c>
      <c r="J388" s="12">
        <f t="shared" si="109"/>
        <v>1.6</v>
      </c>
      <c r="K388" s="12">
        <f t="shared" si="109"/>
        <v>50</v>
      </c>
      <c r="L388" s="12">
        <f t="shared" si="109"/>
        <v>40</v>
      </c>
      <c r="M388" s="12">
        <f t="shared" si="109"/>
        <v>50</v>
      </c>
      <c r="N388" s="12">
        <f t="shared" si="109"/>
        <v>0.3</v>
      </c>
      <c r="O388" s="8" t="str">
        <f t="shared" si="109"/>
        <v>ТК</v>
      </c>
      <c r="P388" s="8"/>
    </row>
    <row r="389" spans="1:16" ht="15.75" customHeight="1" x14ac:dyDescent="0.25">
      <c r="A389" s="13" t="s">
        <v>35</v>
      </c>
      <c r="B389" s="14"/>
      <c r="C389" s="15" t="e">
        <f t="shared" ref="C389:N389" si="110">SUM(C386:C388)</f>
        <v>#REF!</v>
      </c>
      <c r="D389" s="15" t="e">
        <f t="shared" si="110"/>
        <v>#REF!</v>
      </c>
      <c r="E389" s="15" t="e">
        <f t="shared" si="110"/>
        <v>#REF!</v>
      </c>
      <c r="F389" s="15" t="e">
        <f t="shared" si="110"/>
        <v>#REF!</v>
      </c>
      <c r="G389" s="15" t="e">
        <f t="shared" si="110"/>
        <v>#REF!</v>
      </c>
      <c r="H389" s="15" t="e">
        <f t="shared" si="110"/>
        <v>#REF!</v>
      </c>
      <c r="I389" s="15" t="e">
        <f t="shared" si="110"/>
        <v>#REF!</v>
      </c>
      <c r="J389" s="15" t="e">
        <f t="shared" si="110"/>
        <v>#REF!</v>
      </c>
      <c r="K389" s="15" t="e">
        <f t="shared" si="110"/>
        <v>#REF!</v>
      </c>
      <c r="L389" s="15" t="e">
        <f t="shared" si="110"/>
        <v>#REF!</v>
      </c>
      <c r="M389" s="15" t="e">
        <f t="shared" si="110"/>
        <v>#REF!</v>
      </c>
      <c r="N389" s="15" t="e">
        <f t="shared" si="110"/>
        <v>#REF!</v>
      </c>
      <c r="O389" s="12"/>
      <c r="P389" s="14"/>
    </row>
    <row r="390" spans="1:16" ht="15" customHeight="1" x14ac:dyDescent="0.25">
      <c r="A390" s="179" t="s">
        <v>105</v>
      </c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1"/>
    </row>
    <row r="391" spans="1:16" ht="18" customHeight="1" x14ac:dyDescent="0.25">
      <c r="A391" s="11" t="s">
        <v>104</v>
      </c>
      <c r="B391" s="14">
        <v>200</v>
      </c>
      <c r="C391" s="12" t="e">
        <f>C32</f>
        <v>#REF!</v>
      </c>
      <c r="D391" s="12" t="e">
        <f>D32</f>
        <v>#REF!</v>
      </c>
      <c r="E391" s="12">
        <v>32</v>
      </c>
      <c r="F391" s="12" t="e">
        <f>C391*4.1+D391*9.3+E391*4.1</f>
        <v>#REF!</v>
      </c>
      <c r="G391" s="12">
        <v>0.1</v>
      </c>
      <c r="H391" s="12">
        <v>5</v>
      </c>
      <c r="I391" s="12">
        <v>0</v>
      </c>
      <c r="J391" s="12">
        <v>0.8</v>
      </c>
      <c r="K391" s="12">
        <v>440</v>
      </c>
      <c r="L391" s="12">
        <v>45</v>
      </c>
      <c r="M391" s="12">
        <v>320</v>
      </c>
      <c r="N391" s="12">
        <v>0.15</v>
      </c>
      <c r="O391" s="12" t="s">
        <v>79</v>
      </c>
      <c r="P391" s="16"/>
    </row>
    <row r="392" spans="1:16" ht="15.75" customHeight="1" x14ac:dyDescent="0.25">
      <c r="A392" s="13" t="s">
        <v>35</v>
      </c>
      <c r="B392" s="14"/>
      <c r="C392" s="15" t="e">
        <f>SUM(C391)</f>
        <v>#REF!</v>
      </c>
      <c r="D392" s="15" t="e">
        <f t="shared" ref="D392:N392" si="111">SUM(D391)</f>
        <v>#REF!</v>
      </c>
      <c r="E392" s="15">
        <f t="shared" si="111"/>
        <v>32</v>
      </c>
      <c r="F392" s="15" t="e">
        <f t="shared" si="111"/>
        <v>#REF!</v>
      </c>
      <c r="G392" s="15">
        <f t="shared" si="111"/>
        <v>0.1</v>
      </c>
      <c r="H392" s="15">
        <f t="shared" si="111"/>
        <v>5</v>
      </c>
      <c r="I392" s="15">
        <f t="shared" si="111"/>
        <v>0</v>
      </c>
      <c r="J392" s="15">
        <f t="shared" si="111"/>
        <v>0.8</v>
      </c>
      <c r="K392" s="15">
        <f t="shared" si="111"/>
        <v>440</v>
      </c>
      <c r="L392" s="15">
        <f t="shared" si="111"/>
        <v>45</v>
      </c>
      <c r="M392" s="15">
        <f t="shared" si="111"/>
        <v>320</v>
      </c>
      <c r="N392" s="15">
        <f t="shared" si="111"/>
        <v>0.15</v>
      </c>
      <c r="O392" s="12"/>
      <c r="P392" s="14"/>
    </row>
    <row r="393" spans="1:16" ht="17.25" customHeight="1" x14ac:dyDescent="0.25">
      <c r="A393" s="13" t="s">
        <v>38</v>
      </c>
      <c r="B393" s="14"/>
      <c r="C393" s="15" t="e">
        <f t="shared" ref="C393:N393" si="112">SUM(C373+C376+C384+C389+C392)</f>
        <v>#REF!</v>
      </c>
      <c r="D393" s="15" t="e">
        <f t="shared" si="112"/>
        <v>#REF!</v>
      </c>
      <c r="E393" s="15" t="e">
        <f t="shared" si="112"/>
        <v>#REF!</v>
      </c>
      <c r="F393" s="15" t="e">
        <f t="shared" si="112"/>
        <v>#REF!</v>
      </c>
      <c r="G393" s="15" t="e">
        <f t="shared" si="112"/>
        <v>#REF!</v>
      </c>
      <c r="H393" s="15" t="e">
        <f t="shared" si="112"/>
        <v>#REF!</v>
      </c>
      <c r="I393" s="15" t="e">
        <f t="shared" si="112"/>
        <v>#REF!</v>
      </c>
      <c r="J393" s="15" t="e">
        <f t="shared" si="112"/>
        <v>#REF!</v>
      </c>
      <c r="K393" s="15" t="e">
        <f t="shared" si="112"/>
        <v>#REF!</v>
      </c>
      <c r="L393" s="15" t="e">
        <f t="shared" si="112"/>
        <v>#REF!</v>
      </c>
      <c r="M393" s="15" t="e">
        <f t="shared" si="112"/>
        <v>#REF!</v>
      </c>
      <c r="N393" s="15" t="e">
        <f t="shared" si="112"/>
        <v>#REF!</v>
      </c>
      <c r="O393" s="15"/>
      <c r="P393" s="15"/>
    </row>
    <row r="394" spans="1:16" ht="17.25" customHeight="1" x14ac:dyDescent="0.25">
      <c r="A394" s="30" t="s">
        <v>62</v>
      </c>
      <c r="B394" s="31"/>
      <c r="C394" s="32" t="e">
        <f t="shared" ref="C394:N394" si="113">C34+C67+C100+C132+C166+C198+C230+C263+C295+C327+C361+C393</f>
        <v>#REF!</v>
      </c>
      <c r="D394" s="32" t="e">
        <f t="shared" si="113"/>
        <v>#REF!</v>
      </c>
      <c r="E394" s="32" t="e">
        <f t="shared" si="113"/>
        <v>#REF!</v>
      </c>
      <c r="F394" s="32" t="e">
        <f t="shared" si="113"/>
        <v>#REF!</v>
      </c>
      <c r="G394" s="32" t="e">
        <f t="shared" si="113"/>
        <v>#REF!</v>
      </c>
      <c r="H394" s="32" t="e">
        <f t="shared" si="113"/>
        <v>#REF!</v>
      </c>
      <c r="I394" s="32" t="e">
        <f t="shared" si="113"/>
        <v>#REF!</v>
      </c>
      <c r="J394" s="32" t="e">
        <f t="shared" si="113"/>
        <v>#REF!</v>
      </c>
      <c r="K394" s="32" t="e">
        <f t="shared" si="113"/>
        <v>#REF!</v>
      </c>
      <c r="L394" s="32" t="e">
        <f t="shared" si="113"/>
        <v>#REF!</v>
      </c>
      <c r="M394" s="32" t="e">
        <f t="shared" si="113"/>
        <v>#REF!</v>
      </c>
      <c r="N394" s="32" t="e">
        <f t="shared" si="113"/>
        <v>#REF!</v>
      </c>
      <c r="O394" s="31"/>
      <c r="P394" s="31"/>
    </row>
    <row r="395" spans="1:16" x14ac:dyDescent="0.25">
      <c r="A395" s="30" t="s">
        <v>69</v>
      </c>
      <c r="B395" s="31"/>
      <c r="C395" s="43" t="e">
        <f>C394/12</f>
        <v>#REF!</v>
      </c>
      <c r="D395" s="43" t="e">
        <f t="shared" ref="D395:N395" si="114">D394/12</f>
        <v>#REF!</v>
      </c>
      <c r="E395" s="43" t="e">
        <f t="shared" si="114"/>
        <v>#REF!</v>
      </c>
      <c r="F395" s="43" t="e">
        <f t="shared" si="114"/>
        <v>#REF!</v>
      </c>
      <c r="G395" s="43" t="e">
        <f t="shared" si="114"/>
        <v>#REF!</v>
      </c>
      <c r="H395" s="43" t="e">
        <f t="shared" si="114"/>
        <v>#REF!</v>
      </c>
      <c r="I395" s="43" t="e">
        <f t="shared" si="114"/>
        <v>#REF!</v>
      </c>
      <c r="J395" s="43" t="e">
        <f t="shared" si="114"/>
        <v>#REF!</v>
      </c>
      <c r="K395" s="43" t="e">
        <f t="shared" si="114"/>
        <v>#REF!</v>
      </c>
      <c r="L395" s="43" t="e">
        <f t="shared" si="114"/>
        <v>#REF!</v>
      </c>
      <c r="M395" s="43" t="e">
        <f t="shared" si="114"/>
        <v>#REF!</v>
      </c>
      <c r="N395" s="43" t="e">
        <f t="shared" si="114"/>
        <v>#REF!</v>
      </c>
      <c r="O395" s="31"/>
      <c r="P395" s="31"/>
    </row>
    <row r="396" spans="1:16" x14ac:dyDescent="0.25">
      <c r="A396" s="30" t="s">
        <v>63</v>
      </c>
      <c r="B396" s="31"/>
      <c r="C396" s="33">
        <v>1</v>
      </c>
      <c r="D396" s="33">
        <v>1</v>
      </c>
      <c r="E396" s="33">
        <v>4</v>
      </c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x14ac:dyDescent="0.25">
      <c r="A398" s="166" t="s">
        <v>65</v>
      </c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</row>
    <row r="399" spans="1:16" x14ac:dyDescent="0.25">
      <c r="A399" s="165" t="s">
        <v>102</v>
      </c>
      <c r="B399" s="165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</row>
    <row r="400" spans="1:1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x14ac:dyDescent="0.25">
      <c r="A402" s="166" t="s">
        <v>68</v>
      </c>
      <c r="B402" s="166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</row>
    <row r="403" spans="1:16" x14ac:dyDescent="0.25">
      <c r="A403" s="165" t="s">
        <v>67</v>
      </c>
      <c r="B403" s="165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</row>
    <row r="404" spans="1:16" x14ac:dyDescent="0.25">
      <c r="A404" s="165" t="s">
        <v>64</v>
      </c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</row>
  </sheetData>
  <mergeCells count="380">
    <mergeCell ref="A259:P259"/>
    <mergeCell ref="A242:P242"/>
    <mergeCell ref="A276:P276"/>
    <mergeCell ref="A286:P286"/>
    <mergeCell ref="A292:P292"/>
    <mergeCell ref="A307:P307"/>
    <mergeCell ref="A317:P317"/>
    <mergeCell ref="A323:P323"/>
    <mergeCell ref="A341:P341"/>
    <mergeCell ref="A269:P269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A128:P128"/>
    <mergeCell ref="A145:P145"/>
    <mergeCell ref="A156:P156"/>
    <mergeCell ref="A162:P162"/>
    <mergeCell ref="A178:P178"/>
    <mergeCell ref="A189:P189"/>
    <mergeCell ref="A195:P195"/>
    <mergeCell ref="A210:P210"/>
    <mergeCell ref="A46:P46"/>
    <mergeCell ref="A57:P57"/>
    <mergeCell ref="A63:P63"/>
    <mergeCell ref="A80:P80"/>
    <mergeCell ref="A91:P91"/>
    <mergeCell ref="A96:P96"/>
    <mergeCell ref="A112:P112"/>
    <mergeCell ref="A123:P123"/>
    <mergeCell ref="A73:P73"/>
    <mergeCell ref="P74:P75"/>
    <mergeCell ref="A83:P83"/>
    <mergeCell ref="C74:C75"/>
    <mergeCell ref="D74:D75"/>
    <mergeCell ref="E74:E75"/>
    <mergeCell ref="F74:F75"/>
    <mergeCell ref="G74:G75"/>
    <mergeCell ref="B1:D1"/>
    <mergeCell ref="B5:D5"/>
    <mergeCell ref="J10:J11"/>
    <mergeCell ref="K10:K11"/>
    <mergeCell ref="L10:L11"/>
    <mergeCell ref="M10:M11"/>
    <mergeCell ref="B36:D36"/>
    <mergeCell ref="A2:P2"/>
    <mergeCell ref="A4:P4"/>
    <mergeCell ref="A3:P3"/>
    <mergeCell ref="K6:N6"/>
    <mergeCell ref="O6:O7"/>
    <mergeCell ref="G6:J6"/>
    <mergeCell ref="A9:P9"/>
    <mergeCell ref="B10:B11"/>
    <mergeCell ref="C10:C11"/>
    <mergeCell ref="P6:P7"/>
    <mergeCell ref="A18:P18"/>
    <mergeCell ref="H10:H11"/>
    <mergeCell ref="I10:I11"/>
    <mergeCell ref="A35:P35"/>
    <mergeCell ref="O10:O11"/>
    <mergeCell ref="P10:P11"/>
    <mergeCell ref="D10:D11"/>
    <mergeCell ref="H74:H75"/>
    <mergeCell ref="I74:I75"/>
    <mergeCell ref="J74:J75"/>
    <mergeCell ref="K74:K75"/>
    <mergeCell ref="L74:L75"/>
    <mergeCell ref="M74:M75"/>
    <mergeCell ref="N74:N75"/>
    <mergeCell ref="O74:O75"/>
    <mergeCell ref="A172:P172"/>
    <mergeCell ref="B168:D168"/>
    <mergeCell ref="A169:A170"/>
    <mergeCell ref="B169:B170"/>
    <mergeCell ref="C169:E169"/>
    <mergeCell ref="F169:F170"/>
    <mergeCell ref="G169:J169"/>
    <mergeCell ref="K169:N169"/>
    <mergeCell ref="O169:O170"/>
    <mergeCell ref="P169:P170"/>
    <mergeCell ref="B135:D135"/>
    <mergeCell ref="A136:A137"/>
    <mergeCell ref="B136:B137"/>
    <mergeCell ref="C136:E136"/>
    <mergeCell ref="F136:F137"/>
    <mergeCell ref="G136:J136"/>
    <mergeCell ref="A173:A174"/>
    <mergeCell ref="B173:B174"/>
    <mergeCell ref="C173:C174"/>
    <mergeCell ref="D173:D174"/>
    <mergeCell ref="E173:E174"/>
    <mergeCell ref="A74:A75"/>
    <mergeCell ref="B74:B75"/>
    <mergeCell ref="A148:P148"/>
    <mergeCell ref="A102:P102"/>
    <mergeCell ref="B103:D103"/>
    <mergeCell ref="A104:A105"/>
    <mergeCell ref="B104:B105"/>
    <mergeCell ref="C104:E104"/>
    <mergeCell ref="F104:F105"/>
    <mergeCell ref="G104:J104"/>
    <mergeCell ref="K104:N104"/>
    <mergeCell ref="O104:O105"/>
    <mergeCell ref="P104:P105"/>
    <mergeCell ref="A107:P107"/>
    <mergeCell ref="A108:A109"/>
    <mergeCell ref="B108:B109"/>
    <mergeCell ref="C108:C109"/>
    <mergeCell ref="D108:D109"/>
    <mergeCell ref="A167:P167"/>
    <mergeCell ref="A367:P367"/>
    <mergeCell ref="A368:A369"/>
    <mergeCell ref="B368:B369"/>
    <mergeCell ref="C368:C369"/>
    <mergeCell ref="D368:D369"/>
    <mergeCell ref="E368:E369"/>
    <mergeCell ref="F368:F369"/>
    <mergeCell ref="G368:G369"/>
    <mergeCell ref="A329:P329"/>
    <mergeCell ref="A334:P334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I335:I336"/>
    <mergeCell ref="J335:J336"/>
    <mergeCell ref="K335:K336"/>
    <mergeCell ref="L335:L336"/>
    <mergeCell ref="O335:O336"/>
    <mergeCell ref="P335:P336"/>
    <mergeCell ref="F10:F11"/>
    <mergeCell ref="G10:G11"/>
    <mergeCell ref="A10:A11"/>
    <mergeCell ref="B6:B7"/>
    <mergeCell ref="C6:E6"/>
    <mergeCell ref="F6:F7"/>
    <mergeCell ref="A6:A7"/>
    <mergeCell ref="H41:H42"/>
    <mergeCell ref="A40:P40"/>
    <mergeCell ref="A37:A38"/>
    <mergeCell ref="B37:B38"/>
    <mergeCell ref="C37:E37"/>
    <mergeCell ref="F37:F38"/>
    <mergeCell ref="G37:J37"/>
    <mergeCell ref="K37:N37"/>
    <mergeCell ref="O37:O38"/>
    <mergeCell ref="P37:P38"/>
    <mergeCell ref="P41:P42"/>
    <mergeCell ref="F41:F42"/>
    <mergeCell ref="G41:G42"/>
    <mergeCell ref="A15:P15"/>
    <mergeCell ref="A26:P26"/>
    <mergeCell ref="A31:P31"/>
    <mergeCell ref="P70:P71"/>
    <mergeCell ref="M335:M336"/>
    <mergeCell ref="N335:N336"/>
    <mergeCell ref="N10:N11"/>
    <mergeCell ref="A41:A42"/>
    <mergeCell ref="B41:B42"/>
    <mergeCell ref="C41:C42"/>
    <mergeCell ref="D41:D42"/>
    <mergeCell ref="E41:E42"/>
    <mergeCell ref="F173:F174"/>
    <mergeCell ref="G173:G174"/>
    <mergeCell ref="K108:K109"/>
    <mergeCell ref="L108:L109"/>
    <mergeCell ref="A236:P236"/>
    <mergeCell ref="A237:A238"/>
    <mergeCell ref="B237:B238"/>
    <mergeCell ref="C237:C238"/>
    <mergeCell ref="D237:D238"/>
    <mergeCell ref="K41:K42"/>
    <mergeCell ref="L41:L42"/>
    <mergeCell ref="M41:M42"/>
    <mergeCell ref="N41:N42"/>
    <mergeCell ref="O41:O42"/>
    <mergeCell ref="E10:E11"/>
    <mergeCell ref="A49:P49"/>
    <mergeCell ref="I41:I42"/>
    <mergeCell ref="J41:J42"/>
    <mergeCell ref="M108:M109"/>
    <mergeCell ref="N108:N109"/>
    <mergeCell ref="O108:O109"/>
    <mergeCell ref="P108:P109"/>
    <mergeCell ref="A115:P115"/>
    <mergeCell ref="A134:P134"/>
    <mergeCell ref="E108:E109"/>
    <mergeCell ref="F108:F109"/>
    <mergeCell ref="G108:G109"/>
    <mergeCell ref="H108:H109"/>
    <mergeCell ref="I108:I109"/>
    <mergeCell ref="J108:J109"/>
    <mergeCell ref="A68:P68"/>
    <mergeCell ref="B69:D69"/>
    <mergeCell ref="A70:A71"/>
    <mergeCell ref="B70:B71"/>
    <mergeCell ref="C70:E70"/>
    <mergeCell ref="F70:F71"/>
    <mergeCell ref="G70:J70"/>
    <mergeCell ref="K70:N70"/>
    <mergeCell ref="O70:O71"/>
    <mergeCell ref="K136:N136"/>
    <mergeCell ref="O136:O137"/>
    <mergeCell ref="P136:P137"/>
    <mergeCell ref="A139:P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H173:H174"/>
    <mergeCell ref="I173:I174"/>
    <mergeCell ref="J173:J174"/>
    <mergeCell ref="K173:K174"/>
    <mergeCell ref="L173:L174"/>
    <mergeCell ref="M173:M174"/>
    <mergeCell ref="N173:N174"/>
    <mergeCell ref="O173:O174"/>
    <mergeCell ref="P173:P174"/>
    <mergeCell ref="A182:P182"/>
    <mergeCell ref="B200:D200"/>
    <mergeCell ref="A201:A202"/>
    <mergeCell ref="B201:B202"/>
    <mergeCell ref="C201:E201"/>
    <mergeCell ref="F201:F202"/>
    <mergeCell ref="G201:J201"/>
    <mergeCell ref="K201:N201"/>
    <mergeCell ref="O201:O202"/>
    <mergeCell ref="P201:P202"/>
    <mergeCell ref="A199:P199"/>
    <mergeCell ref="A204:P204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K205:K206"/>
    <mergeCell ref="L205:L206"/>
    <mergeCell ref="M205:M206"/>
    <mergeCell ref="N205:N206"/>
    <mergeCell ref="O205:O206"/>
    <mergeCell ref="P205:P206"/>
    <mergeCell ref="A213:P213"/>
    <mergeCell ref="A231:P231"/>
    <mergeCell ref="B232:D232"/>
    <mergeCell ref="A233:A234"/>
    <mergeCell ref="B233:B234"/>
    <mergeCell ref="C233:E233"/>
    <mergeCell ref="F233:F234"/>
    <mergeCell ref="G233:J233"/>
    <mergeCell ref="K233:N233"/>
    <mergeCell ref="O233:O234"/>
    <mergeCell ref="P233:P234"/>
    <mergeCell ref="A221:P221"/>
    <mergeCell ref="A227:P227"/>
    <mergeCell ref="N237:N238"/>
    <mergeCell ref="O237:O238"/>
    <mergeCell ref="P237:P238"/>
    <mergeCell ref="A246:P246"/>
    <mergeCell ref="A264:P264"/>
    <mergeCell ref="B265:D265"/>
    <mergeCell ref="A266:A267"/>
    <mergeCell ref="B266:B267"/>
    <mergeCell ref="C266:E266"/>
    <mergeCell ref="F266:F267"/>
    <mergeCell ref="G266:J266"/>
    <mergeCell ref="K266:N266"/>
    <mergeCell ref="O266:O267"/>
    <mergeCell ref="P266:P267"/>
    <mergeCell ref="E237:E238"/>
    <mergeCell ref="F237:F238"/>
    <mergeCell ref="G237:G238"/>
    <mergeCell ref="H237:H238"/>
    <mergeCell ref="I237:I238"/>
    <mergeCell ref="J237:J238"/>
    <mergeCell ref="K237:K238"/>
    <mergeCell ref="L237:L238"/>
    <mergeCell ref="M237:M238"/>
    <mergeCell ref="A254:P254"/>
    <mergeCell ref="O270:O271"/>
    <mergeCell ref="P270:P271"/>
    <mergeCell ref="A279:P279"/>
    <mergeCell ref="A296:P296"/>
    <mergeCell ref="B297:D297"/>
    <mergeCell ref="A298:A299"/>
    <mergeCell ref="B298:B299"/>
    <mergeCell ref="C298:E298"/>
    <mergeCell ref="F298:F299"/>
    <mergeCell ref="G298:J298"/>
    <mergeCell ref="K298:N298"/>
    <mergeCell ref="O298:O299"/>
    <mergeCell ref="P298:P299"/>
    <mergeCell ref="A301:P301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302:L303"/>
    <mergeCell ref="M302:M303"/>
    <mergeCell ref="N302:N303"/>
    <mergeCell ref="O302:O303"/>
    <mergeCell ref="P302:P303"/>
    <mergeCell ref="A310:P310"/>
    <mergeCell ref="B330:D330"/>
    <mergeCell ref="A331:A332"/>
    <mergeCell ref="B331:B332"/>
    <mergeCell ref="C331:E331"/>
    <mergeCell ref="F331:F332"/>
    <mergeCell ref="G331:J331"/>
    <mergeCell ref="K331:N331"/>
    <mergeCell ref="O331:O332"/>
    <mergeCell ref="P331:P332"/>
    <mergeCell ref="A344:P344"/>
    <mergeCell ref="A362:P362"/>
    <mergeCell ref="B363:D363"/>
    <mergeCell ref="A364:A365"/>
    <mergeCell ref="B364:B365"/>
    <mergeCell ref="C364:E364"/>
    <mergeCell ref="F364:F365"/>
    <mergeCell ref="G364:J364"/>
    <mergeCell ref="K364:N364"/>
    <mergeCell ref="O364:O365"/>
    <mergeCell ref="P364:P365"/>
    <mergeCell ref="A352:P352"/>
    <mergeCell ref="A358:P358"/>
    <mergeCell ref="A399:P399"/>
    <mergeCell ref="A403:P403"/>
    <mergeCell ref="A404:P404"/>
    <mergeCell ref="A398:P398"/>
    <mergeCell ref="A377:P377"/>
    <mergeCell ref="H368:H369"/>
    <mergeCell ref="I368:I369"/>
    <mergeCell ref="J368:J369"/>
    <mergeCell ref="K368:K369"/>
    <mergeCell ref="L368:L369"/>
    <mergeCell ref="M368:M369"/>
    <mergeCell ref="N368:N369"/>
    <mergeCell ref="O368:O369"/>
    <mergeCell ref="P368:P369"/>
    <mergeCell ref="A402:P402"/>
    <mergeCell ref="A374:P374"/>
    <mergeCell ref="A385:P385"/>
    <mergeCell ref="A390:P390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8"/>
  <sheetViews>
    <sheetView view="pageBreakPreview" topLeftCell="A289" zoomScaleNormal="100" zoomScaleSheetLayoutView="100" workbookViewId="0">
      <selection activeCell="B140" sqref="B140"/>
    </sheetView>
  </sheetViews>
  <sheetFormatPr defaultRowHeight="15" x14ac:dyDescent="0.25"/>
  <cols>
    <col min="1" max="1" width="41.85546875" customWidth="1"/>
    <col min="2" max="2" width="8.85546875" customWidth="1"/>
    <col min="3" max="4" width="6.5703125" customWidth="1"/>
    <col min="5" max="5" width="7.28515625" customWidth="1"/>
    <col min="6" max="6" width="8" customWidth="1"/>
    <col min="7" max="8" width="6.28515625" customWidth="1"/>
    <col min="9" max="9" width="6" customWidth="1"/>
    <col min="10" max="10" width="6.28515625" customWidth="1"/>
    <col min="11" max="12" width="7.42578125" customWidth="1"/>
    <col min="13" max="13" width="7.5703125" customWidth="1"/>
    <col min="14" max="14" width="6.85546875" customWidth="1"/>
    <col min="15" max="15" width="6.5703125" customWidth="1"/>
    <col min="16" max="16" width="7.85546875" customWidth="1"/>
  </cols>
  <sheetData>
    <row r="1" spans="1:16" x14ac:dyDescent="0.25">
      <c r="H1" s="232" t="s">
        <v>117</v>
      </c>
      <c r="I1" s="232"/>
      <c r="J1" s="232"/>
      <c r="K1" s="232"/>
      <c r="L1" s="232"/>
      <c r="M1" s="232"/>
      <c r="N1" s="232"/>
      <c r="O1" s="232"/>
      <c r="P1" s="232"/>
    </row>
    <row r="3" spans="1:16" ht="40.5" customHeight="1" x14ac:dyDescent="0.25">
      <c r="A3" s="215" t="s">
        <v>208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</row>
    <row r="4" spans="1:16" ht="18.75" customHeight="1" x14ac:dyDescent="0.25">
      <c r="A4" s="54" t="s">
        <v>118</v>
      </c>
      <c r="B4" s="53"/>
      <c r="C4" s="53"/>
      <c r="D4" s="53"/>
      <c r="E4" s="53"/>
      <c r="F4" s="53"/>
      <c r="G4" s="53"/>
      <c r="H4" s="53"/>
      <c r="I4" s="53"/>
      <c r="J4" s="234"/>
      <c r="K4" s="234"/>
      <c r="L4" s="234"/>
      <c r="M4" s="234"/>
      <c r="N4" s="234"/>
      <c r="O4" s="234"/>
      <c r="P4" s="234"/>
    </row>
    <row r="5" spans="1:16" ht="19.5" customHeight="1" x14ac:dyDescent="0.25">
      <c r="A5" s="55" t="s">
        <v>119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9.5" customHeight="1" x14ac:dyDescent="0.25">
      <c r="A6" s="55" t="s">
        <v>132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7.25" customHeight="1" x14ac:dyDescent="0.25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25.5" customHeight="1" x14ac:dyDescent="0.25">
      <c r="A8" s="210" t="s">
        <v>24</v>
      </c>
      <c r="B8" s="210" t="s">
        <v>25</v>
      </c>
      <c r="C8" s="210" t="s">
        <v>0</v>
      </c>
      <c r="D8" s="210"/>
      <c r="E8" s="210"/>
      <c r="F8" s="204" t="s">
        <v>33</v>
      </c>
      <c r="G8" s="211" t="s">
        <v>4</v>
      </c>
      <c r="H8" s="212"/>
      <c r="I8" s="212"/>
      <c r="J8" s="213"/>
      <c r="K8" s="211" t="s">
        <v>5</v>
      </c>
      <c r="L8" s="212"/>
      <c r="M8" s="212"/>
      <c r="N8" s="213"/>
      <c r="O8" s="204" t="s">
        <v>31</v>
      </c>
      <c r="P8" s="204" t="s">
        <v>32</v>
      </c>
    </row>
    <row r="9" spans="1:16" ht="25.5" customHeight="1" x14ac:dyDescent="0.25">
      <c r="A9" s="210"/>
      <c r="B9" s="210"/>
      <c r="C9" s="56" t="s">
        <v>27</v>
      </c>
      <c r="D9" s="56" t="s">
        <v>28</v>
      </c>
      <c r="E9" s="56" t="s">
        <v>29</v>
      </c>
      <c r="F9" s="205"/>
      <c r="G9" s="56" t="s">
        <v>30</v>
      </c>
      <c r="H9" s="56" t="s">
        <v>1</v>
      </c>
      <c r="I9" s="56" t="s">
        <v>2</v>
      </c>
      <c r="J9" s="56" t="s">
        <v>3</v>
      </c>
      <c r="K9" s="56" t="s">
        <v>6</v>
      </c>
      <c r="L9" s="56" t="s">
        <v>8</v>
      </c>
      <c r="M9" s="56" t="s">
        <v>7</v>
      </c>
      <c r="N9" s="56" t="s">
        <v>9</v>
      </c>
      <c r="O9" s="205"/>
      <c r="P9" s="205"/>
    </row>
    <row r="10" spans="1:16" ht="20.25" customHeight="1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</row>
    <row r="11" spans="1:16" ht="18.75" customHeight="1" x14ac:dyDescent="0.25">
      <c r="A11" s="207" t="s">
        <v>10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</row>
    <row r="12" spans="1:16" ht="22.5" customHeight="1" x14ac:dyDescent="0.25">
      <c r="A12" s="112" t="s">
        <v>103</v>
      </c>
      <c r="B12" s="110" t="s">
        <v>34</v>
      </c>
      <c r="C12" s="111">
        <v>6.32</v>
      </c>
      <c r="D12" s="113">
        <v>8.9600000000000009</v>
      </c>
      <c r="E12" s="111">
        <v>34.1</v>
      </c>
      <c r="F12" s="111">
        <v>258.14999999999998</v>
      </c>
      <c r="G12" s="111">
        <v>0.12</v>
      </c>
      <c r="H12" s="111">
        <v>0.54</v>
      </c>
      <c r="I12" s="111">
        <v>0.08</v>
      </c>
      <c r="J12" s="111">
        <v>0.20499999999999999</v>
      </c>
      <c r="K12" s="111">
        <v>227</v>
      </c>
      <c r="L12" s="111">
        <v>17</v>
      </c>
      <c r="M12" s="111">
        <v>143.91</v>
      </c>
      <c r="N12" s="111">
        <v>0.8</v>
      </c>
      <c r="O12" s="57">
        <v>302</v>
      </c>
      <c r="P12" s="57">
        <f>[1]Старшие!P10</f>
        <v>2004</v>
      </c>
    </row>
    <row r="13" spans="1:16" ht="21" customHeight="1" x14ac:dyDescent="0.25">
      <c r="A13" s="69" t="s">
        <v>141</v>
      </c>
      <c r="B13" s="120" t="s">
        <v>135</v>
      </c>
      <c r="C13" s="68">
        <v>4.54</v>
      </c>
      <c r="D13" s="68">
        <v>7.82</v>
      </c>
      <c r="E13" s="68">
        <v>9.7200000000000006</v>
      </c>
      <c r="F13" s="68">
        <v>127</v>
      </c>
      <c r="G13" s="68">
        <v>7.0000000000000007E-2</v>
      </c>
      <c r="H13" s="68">
        <v>0</v>
      </c>
      <c r="I13" s="68">
        <v>0</v>
      </c>
      <c r="J13" s="68">
        <v>0.36</v>
      </c>
      <c r="K13" s="68">
        <v>10</v>
      </c>
      <c r="L13" s="68">
        <v>14.4</v>
      </c>
      <c r="M13" s="111">
        <v>65</v>
      </c>
      <c r="N13" s="111">
        <v>0.96</v>
      </c>
      <c r="O13" s="57">
        <v>6</v>
      </c>
      <c r="P13" s="57">
        <v>2004</v>
      </c>
    </row>
    <row r="14" spans="1:16" ht="22.5" customHeight="1" x14ac:dyDescent="0.25">
      <c r="A14" s="69" t="s">
        <v>14</v>
      </c>
      <c r="B14" s="70">
        <f>[1]Старшие!B13</f>
        <v>200</v>
      </c>
      <c r="C14" s="68">
        <v>3.6</v>
      </c>
      <c r="D14" s="68">
        <v>3.54</v>
      </c>
      <c r="E14" s="68">
        <v>25</v>
      </c>
      <c r="F14" s="162">
        <v>145.18</v>
      </c>
      <c r="G14" s="68">
        <v>0.06</v>
      </c>
      <c r="H14" s="68">
        <v>1.58</v>
      </c>
      <c r="I14" s="68">
        <v>0.02</v>
      </c>
      <c r="J14" s="68">
        <f>[1]Старшие!J13</f>
        <v>0</v>
      </c>
      <c r="K14" s="68">
        <v>252.22</v>
      </c>
      <c r="L14" s="68">
        <v>19</v>
      </c>
      <c r="M14" s="68">
        <v>124.56</v>
      </c>
      <c r="N14" s="68">
        <v>0.8</v>
      </c>
      <c r="O14" s="57">
        <v>693</v>
      </c>
      <c r="P14" s="57">
        <f>[1]Старшие!P13</f>
        <v>2004</v>
      </c>
    </row>
    <row r="15" spans="1:16" ht="21" customHeight="1" x14ac:dyDescent="0.25">
      <c r="A15" s="58" t="s">
        <v>35</v>
      </c>
      <c r="B15" s="70"/>
      <c r="C15" s="59">
        <f t="shared" ref="C15:N15" si="0">SUM(C12:C14)</f>
        <v>14.459999999999999</v>
      </c>
      <c r="D15" s="59">
        <f t="shared" si="0"/>
        <v>20.32</v>
      </c>
      <c r="E15" s="59">
        <f t="shared" si="0"/>
        <v>68.819999999999993</v>
      </c>
      <c r="F15" s="59">
        <f t="shared" si="0"/>
        <v>530.32999999999993</v>
      </c>
      <c r="G15" s="59">
        <f t="shared" si="0"/>
        <v>0.25</v>
      </c>
      <c r="H15" s="59">
        <f t="shared" si="0"/>
        <v>2.12</v>
      </c>
      <c r="I15" s="59">
        <f t="shared" si="0"/>
        <v>0.1</v>
      </c>
      <c r="J15" s="59">
        <f t="shared" si="0"/>
        <v>0.56499999999999995</v>
      </c>
      <c r="K15" s="59">
        <f t="shared" si="0"/>
        <v>489.22</v>
      </c>
      <c r="L15" s="59">
        <f t="shared" si="0"/>
        <v>50.4</v>
      </c>
      <c r="M15" s="59">
        <f t="shared" si="0"/>
        <v>333.47</v>
      </c>
      <c r="N15" s="59">
        <f t="shared" si="0"/>
        <v>2.56</v>
      </c>
      <c r="O15" s="57"/>
      <c r="P15" s="57"/>
    </row>
    <row r="16" spans="1:16" ht="18.75" customHeight="1" x14ac:dyDescent="0.25">
      <c r="A16" s="207" t="s">
        <v>11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9"/>
    </row>
    <row r="17" spans="1:16" ht="23.25" customHeight="1" x14ac:dyDescent="0.25">
      <c r="A17" s="60" t="s">
        <v>197</v>
      </c>
      <c r="B17" s="70">
        <v>60</v>
      </c>
      <c r="C17" s="61">
        <v>0.78</v>
      </c>
      <c r="D17" s="61">
        <v>0.05</v>
      </c>
      <c r="E17" s="61">
        <v>15.44</v>
      </c>
      <c r="F17" s="61">
        <v>66.97</v>
      </c>
      <c r="G17" s="61">
        <v>0.04</v>
      </c>
      <c r="H17" s="61">
        <v>1.1499999999999999</v>
      </c>
      <c r="I17" s="61">
        <v>0</v>
      </c>
      <c r="J17" s="61">
        <v>1.2</v>
      </c>
      <c r="K17" s="61">
        <v>14.96</v>
      </c>
      <c r="L17" s="61">
        <v>20.88</v>
      </c>
      <c r="M17" s="61">
        <v>18</v>
      </c>
      <c r="N17" s="61">
        <v>0.42</v>
      </c>
      <c r="O17" s="122">
        <v>18</v>
      </c>
      <c r="P17" s="57">
        <v>2003</v>
      </c>
    </row>
    <row r="18" spans="1:16" ht="23.25" customHeight="1" x14ac:dyDescent="0.25">
      <c r="A18" s="62" t="s">
        <v>94</v>
      </c>
      <c r="B18" s="70" t="s">
        <v>60</v>
      </c>
      <c r="C18" s="61">
        <v>6.4</v>
      </c>
      <c r="D18" s="61">
        <v>4.43</v>
      </c>
      <c r="E18" s="61">
        <v>18.25</v>
      </c>
      <c r="F18" s="135">
        <v>145.26</v>
      </c>
      <c r="G18" s="61">
        <v>0.2</v>
      </c>
      <c r="H18" s="61">
        <v>8.67</v>
      </c>
      <c r="I18" s="61">
        <v>0.05</v>
      </c>
      <c r="J18" s="61">
        <v>0.23</v>
      </c>
      <c r="K18" s="61">
        <v>119</v>
      </c>
      <c r="L18" s="61">
        <v>15.5</v>
      </c>
      <c r="M18" s="61">
        <v>34.5</v>
      </c>
      <c r="N18" s="61">
        <v>0.93</v>
      </c>
      <c r="O18" s="57">
        <v>110</v>
      </c>
      <c r="P18" s="57">
        <v>2004</v>
      </c>
    </row>
    <row r="19" spans="1:16" ht="20.25" customHeight="1" x14ac:dyDescent="0.25">
      <c r="A19" s="62" t="s">
        <v>146</v>
      </c>
      <c r="B19" s="70">
        <v>100</v>
      </c>
      <c r="C19" s="61">
        <v>13.1</v>
      </c>
      <c r="D19" s="135">
        <v>12.4</v>
      </c>
      <c r="E19" s="61">
        <v>8.9</v>
      </c>
      <c r="F19" s="135">
        <v>203.52</v>
      </c>
      <c r="G19" s="61">
        <v>0.37</v>
      </c>
      <c r="H19" s="61">
        <v>1.07</v>
      </c>
      <c r="I19" s="61">
        <v>0.04</v>
      </c>
      <c r="J19" s="61">
        <v>0.53</v>
      </c>
      <c r="K19" s="61">
        <v>18</v>
      </c>
      <c r="L19" s="61">
        <v>14.67</v>
      </c>
      <c r="M19" s="61">
        <v>258.67</v>
      </c>
      <c r="N19" s="61">
        <v>0.2</v>
      </c>
      <c r="O19" s="57">
        <v>437</v>
      </c>
      <c r="P19" s="57">
        <f>P146</f>
        <v>2004</v>
      </c>
    </row>
    <row r="20" spans="1:16" ht="23.25" customHeight="1" x14ac:dyDescent="0.25">
      <c r="A20" s="69" t="s">
        <v>16</v>
      </c>
      <c r="B20" s="70" t="s">
        <v>23</v>
      </c>
      <c r="C20" s="61">
        <v>5.48</v>
      </c>
      <c r="D20" s="61">
        <v>5.5</v>
      </c>
      <c r="E20" s="61">
        <v>33.26</v>
      </c>
      <c r="F20" s="61">
        <v>206.62</v>
      </c>
      <c r="G20" s="61">
        <v>0.06</v>
      </c>
      <c r="H20" s="61">
        <v>0.02</v>
      </c>
      <c r="I20" s="61">
        <v>0</v>
      </c>
      <c r="J20" s="61">
        <v>0.8</v>
      </c>
      <c r="K20" s="61">
        <v>9.32</v>
      </c>
      <c r="L20" s="61">
        <v>8.1</v>
      </c>
      <c r="M20" s="61">
        <v>35.700000000000003</v>
      </c>
      <c r="N20" s="61">
        <v>0.74</v>
      </c>
      <c r="O20" s="57">
        <v>332</v>
      </c>
      <c r="P20" s="57">
        <f>[1]Старшие!P20</f>
        <v>2004</v>
      </c>
    </row>
    <row r="21" spans="1:16" ht="21" customHeight="1" x14ac:dyDescent="0.25">
      <c r="A21" s="69" t="s">
        <v>116</v>
      </c>
      <c r="B21" s="70">
        <v>200</v>
      </c>
      <c r="C21" s="61">
        <v>1</v>
      </c>
      <c r="D21" s="61">
        <v>0.2</v>
      </c>
      <c r="E21" s="61">
        <v>29.1</v>
      </c>
      <c r="F21" s="61">
        <v>120</v>
      </c>
      <c r="G21" s="61">
        <v>0.04</v>
      </c>
      <c r="H21" s="61">
        <v>3.28</v>
      </c>
      <c r="I21" s="61">
        <v>0</v>
      </c>
      <c r="J21" s="61">
        <v>0.24</v>
      </c>
      <c r="K21" s="61">
        <v>46</v>
      </c>
      <c r="L21" s="61">
        <v>19</v>
      </c>
      <c r="M21" s="61">
        <v>25.7</v>
      </c>
      <c r="N21" s="61">
        <v>1.52</v>
      </c>
      <c r="O21" s="57">
        <v>638</v>
      </c>
      <c r="P21" s="57">
        <v>2004</v>
      </c>
    </row>
    <row r="22" spans="1:16" ht="22.5" customHeight="1" x14ac:dyDescent="0.25">
      <c r="A22" s="62" t="s">
        <v>110</v>
      </c>
      <c r="B22" s="70">
        <v>45</v>
      </c>
      <c r="C22" s="61">
        <v>2.4700000000000002</v>
      </c>
      <c r="D22" s="61">
        <v>0.54</v>
      </c>
      <c r="E22" s="61">
        <v>16.3</v>
      </c>
      <c r="F22" s="61">
        <v>82.03</v>
      </c>
      <c r="G22" s="61">
        <v>0.12</v>
      </c>
      <c r="H22" s="61">
        <v>0</v>
      </c>
      <c r="I22" s="61">
        <v>0</v>
      </c>
      <c r="J22" s="61">
        <v>0.41</v>
      </c>
      <c r="K22" s="61">
        <v>15.8</v>
      </c>
      <c r="L22" s="61">
        <v>7</v>
      </c>
      <c r="M22" s="61">
        <v>91.7</v>
      </c>
      <c r="N22" s="61">
        <v>0.4</v>
      </c>
      <c r="O22" s="61" t="s">
        <v>72</v>
      </c>
      <c r="P22" s="61"/>
    </row>
    <row r="23" spans="1:16" ht="21" customHeight="1" x14ac:dyDescent="0.25">
      <c r="A23" s="63" t="s">
        <v>35</v>
      </c>
      <c r="B23" s="64"/>
      <c r="C23" s="65">
        <f>SUM(C17:C22)</f>
        <v>29.23</v>
      </c>
      <c r="D23" s="65">
        <f t="shared" ref="D23:N23" si="1">SUM(D17:D22)</f>
        <v>23.119999999999997</v>
      </c>
      <c r="E23" s="65">
        <f t="shared" si="1"/>
        <v>121.24999999999999</v>
      </c>
      <c r="F23" s="65">
        <f t="shared" si="1"/>
        <v>824.4</v>
      </c>
      <c r="G23" s="65">
        <f t="shared" si="1"/>
        <v>0.83</v>
      </c>
      <c r="H23" s="65">
        <f t="shared" si="1"/>
        <v>14.19</v>
      </c>
      <c r="I23" s="65">
        <f t="shared" si="1"/>
        <v>0.09</v>
      </c>
      <c r="J23" s="65">
        <f t="shared" si="1"/>
        <v>3.41</v>
      </c>
      <c r="K23" s="65">
        <f t="shared" si="1"/>
        <v>223.08</v>
      </c>
      <c r="L23" s="65">
        <f t="shared" si="1"/>
        <v>85.15</v>
      </c>
      <c r="M23" s="65">
        <f t="shared" si="1"/>
        <v>464.27</v>
      </c>
      <c r="N23" s="65">
        <f t="shared" si="1"/>
        <v>4.21</v>
      </c>
      <c r="O23" s="65"/>
      <c r="P23" s="65"/>
    </row>
    <row r="24" spans="1:16" ht="20.25" customHeight="1" x14ac:dyDescent="0.25">
      <c r="A24" s="63" t="s">
        <v>38</v>
      </c>
      <c r="B24" s="64"/>
      <c r="C24" s="65">
        <f>C15+C23</f>
        <v>43.69</v>
      </c>
      <c r="D24" s="65">
        <f t="shared" ref="D24:N24" si="2">D15+D23</f>
        <v>43.44</v>
      </c>
      <c r="E24" s="65">
        <f t="shared" si="2"/>
        <v>190.07</v>
      </c>
      <c r="F24" s="65">
        <f t="shared" si="2"/>
        <v>1354.73</v>
      </c>
      <c r="G24" s="65">
        <f t="shared" si="2"/>
        <v>1.08</v>
      </c>
      <c r="H24" s="65">
        <f t="shared" si="2"/>
        <v>16.309999999999999</v>
      </c>
      <c r="I24" s="65">
        <f t="shared" si="2"/>
        <v>0.19</v>
      </c>
      <c r="J24" s="65">
        <f t="shared" si="2"/>
        <v>3.9750000000000001</v>
      </c>
      <c r="K24" s="65">
        <f t="shared" si="2"/>
        <v>712.30000000000007</v>
      </c>
      <c r="L24" s="65">
        <f t="shared" si="2"/>
        <v>135.55000000000001</v>
      </c>
      <c r="M24" s="65">
        <f t="shared" si="2"/>
        <v>797.74</v>
      </c>
      <c r="N24" s="65">
        <f t="shared" si="2"/>
        <v>6.77</v>
      </c>
      <c r="O24" s="65"/>
      <c r="P24" s="65"/>
    </row>
    <row r="25" spans="1:16" ht="18" customHeight="1" x14ac:dyDescent="0.25">
      <c r="A25" s="81"/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3" hidden="1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</row>
    <row r="27" spans="1:16" ht="17.25" customHeight="1" x14ac:dyDescent="0.25">
      <c r="A27" s="203" t="s">
        <v>162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</row>
    <row r="28" spans="1:16" ht="15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6" ht="34.5" customHeight="1" x14ac:dyDescent="0.25">
      <c r="A29" s="215" t="s">
        <v>208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</row>
    <row r="30" spans="1:16" ht="19.5" customHeight="1" x14ac:dyDescent="0.25">
      <c r="A30" s="54" t="s">
        <v>120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1:16" ht="19.5" customHeight="1" x14ac:dyDescent="0.25">
      <c r="A31" s="55" t="s">
        <v>119</v>
      </c>
      <c r="B31" s="67"/>
      <c r="C31" s="67"/>
      <c r="D31" s="6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20.25" customHeight="1" x14ac:dyDescent="0.25">
      <c r="A32" s="55" t="s">
        <v>132</v>
      </c>
      <c r="B32" s="67"/>
      <c r="C32" s="67"/>
      <c r="D32" s="6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7.25" customHeight="1" x14ac:dyDescent="0.25">
      <c r="A33" s="55"/>
      <c r="B33" s="67"/>
      <c r="C33" s="67"/>
      <c r="D33" s="6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25.5" customHeight="1" x14ac:dyDescent="0.25">
      <c r="A34" s="204" t="s">
        <v>24</v>
      </c>
      <c r="B34" s="204" t="s">
        <v>25</v>
      </c>
      <c r="C34" s="211" t="s">
        <v>0</v>
      </c>
      <c r="D34" s="212"/>
      <c r="E34" s="213"/>
      <c r="F34" s="204" t="s">
        <v>33</v>
      </c>
      <c r="G34" s="211" t="s">
        <v>4</v>
      </c>
      <c r="H34" s="212"/>
      <c r="I34" s="212"/>
      <c r="J34" s="213"/>
      <c r="K34" s="211" t="s">
        <v>5</v>
      </c>
      <c r="L34" s="212"/>
      <c r="M34" s="212"/>
      <c r="N34" s="213"/>
      <c r="O34" s="204" t="s">
        <v>31</v>
      </c>
      <c r="P34" s="204" t="s">
        <v>32</v>
      </c>
    </row>
    <row r="35" spans="1:16" ht="29.25" customHeight="1" x14ac:dyDescent="0.25">
      <c r="A35" s="205"/>
      <c r="B35" s="205"/>
      <c r="C35" s="70" t="s">
        <v>27</v>
      </c>
      <c r="D35" s="70" t="s">
        <v>28</v>
      </c>
      <c r="E35" s="70" t="s">
        <v>29</v>
      </c>
      <c r="F35" s="205"/>
      <c r="G35" s="70" t="s">
        <v>30</v>
      </c>
      <c r="H35" s="70" t="s">
        <v>1</v>
      </c>
      <c r="I35" s="70" t="s">
        <v>2</v>
      </c>
      <c r="J35" s="70" t="s">
        <v>3</v>
      </c>
      <c r="K35" s="70" t="s">
        <v>6</v>
      </c>
      <c r="L35" s="70" t="s">
        <v>8</v>
      </c>
      <c r="M35" s="70" t="s">
        <v>7</v>
      </c>
      <c r="N35" s="70" t="s">
        <v>9</v>
      </c>
      <c r="O35" s="205"/>
      <c r="P35" s="205"/>
    </row>
    <row r="36" spans="1:16" ht="21" customHeight="1" x14ac:dyDescent="0.25">
      <c r="A36" s="70">
        <v>1</v>
      </c>
      <c r="B36" s="70">
        <v>2</v>
      </c>
      <c r="C36" s="70">
        <v>3</v>
      </c>
      <c r="D36" s="70">
        <v>4</v>
      </c>
      <c r="E36" s="70">
        <v>5</v>
      </c>
      <c r="F36" s="70">
        <v>6</v>
      </c>
      <c r="G36" s="70">
        <v>7</v>
      </c>
      <c r="H36" s="70">
        <v>8</v>
      </c>
      <c r="I36" s="70">
        <v>9</v>
      </c>
      <c r="J36" s="70">
        <v>10</v>
      </c>
      <c r="K36" s="70">
        <v>11</v>
      </c>
      <c r="L36" s="70">
        <v>12</v>
      </c>
      <c r="M36" s="70">
        <v>13</v>
      </c>
      <c r="N36" s="70">
        <v>14</v>
      </c>
      <c r="O36" s="70">
        <v>15</v>
      </c>
      <c r="P36" s="70">
        <v>16</v>
      </c>
    </row>
    <row r="37" spans="1:16" ht="18.75" customHeight="1" x14ac:dyDescent="0.25">
      <c r="A37" s="207" t="s">
        <v>10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/>
    </row>
    <row r="38" spans="1:16" ht="21" customHeight="1" x14ac:dyDescent="0.25">
      <c r="A38" s="77" t="s">
        <v>205</v>
      </c>
      <c r="B38" s="78">
        <v>90</v>
      </c>
      <c r="C38" s="68">
        <v>7.65</v>
      </c>
      <c r="D38" s="68">
        <v>8.4700000000000006</v>
      </c>
      <c r="E38" s="68">
        <v>10.09</v>
      </c>
      <c r="F38" s="68">
        <v>151.5</v>
      </c>
      <c r="G38" s="68">
        <v>0.05</v>
      </c>
      <c r="H38" s="68">
        <v>0.74</v>
      </c>
      <c r="I38" s="68">
        <v>0.03</v>
      </c>
      <c r="J38" s="68">
        <v>0.52</v>
      </c>
      <c r="K38" s="68">
        <v>37.86</v>
      </c>
      <c r="L38" s="68">
        <v>11.13</v>
      </c>
      <c r="M38" s="68">
        <v>90</v>
      </c>
      <c r="N38" s="68">
        <v>0.83</v>
      </c>
      <c r="O38" s="57">
        <v>461</v>
      </c>
      <c r="P38" s="57">
        <v>2004</v>
      </c>
    </row>
    <row r="39" spans="1:16" ht="21" customHeight="1" x14ac:dyDescent="0.25">
      <c r="A39" s="60" t="s">
        <v>37</v>
      </c>
      <c r="B39" s="57" t="s">
        <v>23</v>
      </c>
      <c r="C39" s="68">
        <v>8.4</v>
      </c>
      <c r="D39" s="68">
        <v>5.22</v>
      </c>
      <c r="E39" s="68">
        <v>38.74</v>
      </c>
      <c r="F39" s="68">
        <v>223.2</v>
      </c>
      <c r="G39" s="68">
        <v>0.18</v>
      </c>
      <c r="H39" s="68">
        <v>0</v>
      </c>
      <c r="I39" s="68">
        <v>0.05</v>
      </c>
      <c r="J39" s="68">
        <v>0.62</v>
      </c>
      <c r="K39" s="68">
        <v>112.95</v>
      </c>
      <c r="L39" s="68">
        <v>35.299999999999997</v>
      </c>
      <c r="M39" s="68">
        <v>332.65</v>
      </c>
      <c r="N39" s="68">
        <v>2.2000000000000002</v>
      </c>
      <c r="O39" s="57">
        <v>297</v>
      </c>
      <c r="P39" s="57">
        <v>2004</v>
      </c>
    </row>
    <row r="40" spans="1:16" ht="21" customHeight="1" x14ac:dyDescent="0.25">
      <c r="A40" s="60" t="s">
        <v>204</v>
      </c>
      <c r="B40" s="57">
        <v>20</v>
      </c>
      <c r="C40" s="111">
        <v>0.17</v>
      </c>
      <c r="D40" s="111">
        <v>0.02</v>
      </c>
      <c r="E40" s="111">
        <v>0.48</v>
      </c>
      <c r="F40" s="111">
        <v>2.85</v>
      </c>
      <c r="G40" s="111">
        <v>0.01</v>
      </c>
      <c r="H40" s="111">
        <v>1.3</v>
      </c>
      <c r="I40" s="111">
        <v>0</v>
      </c>
      <c r="J40" s="111">
        <v>0.2</v>
      </c>
      <c r="K40" s="111">
        <v>4.2</v>
      </c>
      <c r="L40" s="111">
        <v>3.5</v>
      </c>
      <c r="M40" s="111">
        <v>7.5</v>
      </c>
      <c r="N40" s="111">
        <v>0.12</v>
      </c>
      <c r="O40" s="57" t="s">
        <v>206</v>
      </c>
      <c r="P40" s="57">
        <v>2011</v>
      </c>
    </row>
    <row r="41" spans="1:16" ht="21" customHeight="1" x14ac:dyDescent="0.25">
      <c r="A41" s="69" t="s">
        <v>136</v>
      </c>
      <c r="B41" s="57">
        <v>20</v>
      </c>
      <c r="C41" s="68">
        <v>1.58</v>
      </c>
      <c r="D41" s="68">
        <v>1.5</v>
      </c>
      <c r="E41" s="68">
        <v>10.3</v>
      </c>
      <c r="F41" s="68">
        <v>63.9</v>
      </c>
      <c r="G41" s="68">
        <v>0.02</v>
      </c>
      <c r="H41" s="68">
        <v>0</v>
      </c>
      <c r="I41" s="68">
        <v>0</v>
      </c>
      <c r="J41" s="68">
        <v>0.34</v>
      </c>
      <c r="K41" s="68">
        <v>4.5999999999999996</v>
      </c>
      <c r="L41" s="68">
        <v>6.6</v>
      </c>
      <c r="M41" s="68">
        <v>67.400000000000006</v>
      </c>
      <c r="N41" s="68">
        <v>0.22</v>
      </c>
      <c r="O41" s="57" t="s">
        <v>72</v>
      </c>
      <c r="P41" s="57"/>
    </row>
    <row r="42" spans="1:16" ht="19.5" customHeight="1" x14ac:dyDescent="0.25">
      <c r="A42" s="112" t="s">
        <v>15</v>
      </c>
      <c r="B42" s="57">
        <v>200</v>
      </c>
      <c r="C42" s="111">
        <v>0.1</v>
      </c>
      <c r="D42" s="111">
        <v>0</v>
      </c>
      <c r="E42" s="111">
        <v>15</v>
      </c>
      <c r="F42" s="111">
        <v>65</v>
      </c>
      <c r="G42" s="111">
        <v>0</v>
      </c>
      <c r="H42" s="111">
        <v>0.02</v>
      </c>
      <c r="I42" s="111">
        <v>0</v>
      </c>
      <c r="J42" s="111">
        <v>0</v>
      </c>
      <c r="K42" s="111">
        <v>11</v>
      </c>
      <c r="L42" s="111">
        <v>1.3</v>
      </c>
      <c r="M42" s="111">
        <v>3</v>
      </c>
      <c r="N42" s="111">
        <v>0.3</v>
      </c>
      <c r="O42" s="57">
        <v>685</v>
      </c>
      <c r="P42" s="57">
        <v>2004</v>
      </c>
    </row>
    <row r="43" spans="1:16" ht="20.25" customHeight="1" x14ac:dyDescent="0.25">
      <c r="A43" s="58" t="s">
        <v>35</v>
      </c>
      <c r="B43" s="70"/>
      <c r="C43" s="59">
        <f>SUM(C38:C42)</f>
        <v>17.900000000000006</v>
      </c>
      <c r="D43" s="59">
        <f t="shared" ref="D43:N43" si="3">SUM(D38:D42)</f>
        <v>15.21</v>
      </c>
      <c r="E43" s="59">
        <f t="shared" si="3"/>
        <v>74.61</v>
      </c>
      <c r="F43" s="59">
        <f t="shared" si="3"/>
        <v>506.45</v>
      </c>
      <c r="G43" s="59">
        <f t="shared" si="3"/>
        <v>0.26</v>
      </c>
      <c r="H43" s="59">
        <f t="shared" si="3"/>
        <v>2.06</v>
      </c>
      <c r="I43" s="59">
        <f t="shared" si="3"/>
        <v>0.08</v>
      </c>
      <c r="J43" s="59">
        <f t="shared" si="3"/>
        <v>1.6800000000000002</v>
      </c>
      <c r="K43" s="59">
        <f t="shared" si="3"/>
        <v>170.60999999999999</v>
      </c>
      <c r="L43" s="59">
        <f t="shared" si="3"/>
        <v>57.83</v>
      </c>
      <c r="M43" s="59">
        <f t="shared" si="3"/>
        <v>500.54999999999995</v>
      </c>
      <c r="N43" s="59">
        <f t="shared" si="3"/>
        <v>3.6700000000000004</v>
      </c>
      <c r="O43" s="68"/>
      <c r="P43" s="68"/>
    </row>
    <row r="44" spans="1:16" ht="18" customHeight="1" x14ac:dyDescent="0.25">
      <c r="A44" s="207" t="s">
        <v>11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9"/>
    </row>
    <row r="45" spans="1:16" ht="22.5" customHeight="1" x14ac:dyDescent="0.25">
      <c r="A45" s="60" t="s">
        <v>154</v>
      </c>
      <c r="B45" s="70">
        <f>B17</f>
        <v>60</v>
      </c>
      <c r="C45" s="61">
        <v>0.84</v>
      </c>
      <c r="D45" s="61">
        <v>4.92</v>
      </c>
      <c r="E45" s="61">
        <v>4.8</v>
      </c>
      <c r="F45" s="61">
        <v>66</v>
      </c>
      <c r="G45" s="61">
        <v>0.01</v>
      </c>
      <c r="H45" s="61">
        <v>5.44</v>
      </c>
      <c r="I45" s="61">
        <v>0</v>
      </c>
      <c r="J45" s="61">
        <v>1.38</v>
      </c>
      <c r="K45" s="61">
        <v>22.29</v>
      </c>
      <c r="L45" s="61">
        <v>11.4</v>
      </c>
      <c r="M45" s="61">
        <v>22.8</v>
      </c>
      <c r="N45" s="61">
        <v>0.78</v>
      </c>
      <c r="O45" s="57">
        <v>25</v>
      </c>
      <c r="P45" s="57">
        <v>2003</v>
      </c>
    </row>
    <row r="46" spans="1:16" ht="23.25" customHeight="1" x14ac:dyDescent="0.25">
      <c r="A46" s="69" t="s">
        <v>133</v>
      </c>
      <c r="B46" s="70" t="s">
        <v>149</v>
      </c>
      <c r="C46" s="61">
        <v>2.4</v>
      </c>
      <c r="D46" s="61">
        <v>5.2</v>
      </c>
      <c r="E46" s="61">
        <v>15.62</v>
      </c>
      <c r="F46" s="61">
        <v>163.24</v>
      </c>
      <c r="G46" s="61">
        <v>0.1</v>
      </c>
      <c r="H46" s="61">
        <v>7.68</v>
      </c>
      <c r="I46" s="61">
        <v>0</v>
      </c>
      <c r="J46" s="61">
        <v>2.35</v>
      </c>
      <c r="K46" s="61">
        <v>20.3</v>
      </c>
      <c r="L46" s="61">
        <v>26.25</v>
      </c>
      <c r="M46" s="61">
        <v>163</v>
      </c>
      <c r="N46" s="61">
        <v>0.85</v>
      </c>
      <c r="O46" s="57">
        <v>132</v>
      </c>
      <c r="P46" s="57">
        <v>2004</v>
      </c>
    </row>
    <row r="47" spans="1:16" ht="23.25" customHeight="1" x14ac:dyDescent="0.25">
      <c r="A47" s="69" t="s">
        <v>139</v>
      </c>
      <c r="B47" s="70">
        <v>80</v>
      </c>
      <c r="C47" s="61">
        <v>11.24</v>
      </c>
      <c r="D47" s="61">
        <v>13.53</v>
      </c>
      <c r="E47" s="61">
        <v>13.47</v>
      </c>
      <c r="F47" s="61">
        <v>243.54</v>
      </c>
      <c r="G47" s="61">
        <v>0.05</v>
      </c>
      <c r="H47" s="61">
        <v>0.6</v>
      </c>
      <c r="I47" s="61">
        <v>0.04</v>
      </c>
      <c r="J47" s="61">
        <v>1.67</v>
      </c>
      <c r="K47" s="61">
        <v>135</v>
      </c>
      <c r="L47" s="61">
        <v>23</v>
      </c>
      <c r="M47" s="61">
        <v>180</v>
      </c>
      <c r="N47" s="61">
        <v>1.18</v>
      </c>
      <c r="O47" s="57">
        <v>388</v>
      </c>
      <c r="P47" s="57">
        <f>[1]Старшие!P40</f>
        <v>2004</v>
      </c>
    </row>
    <row r="48" spans="1:16" ht="22.5" customHeight="1" x14ac:dyDescent="0.25">
      <c r="A48" s="69" t="s">
        <v>20</v>
      </c>
      <c r="B48" s="70" t="s">
        <v>23</v>
      </c>
      <c r="C48" s="61">
        <v>3.5</v>
      </c>
      <c r="D48" s="61">
        <v>5.28</v>
      </c>
      <c r="E48" s="61">
        <v>19.5</v>
      </c>
      <c r="F48" s="61">
        <v>184.4</v>
      </c>
      <c r="G48" s="61">
        <v>0.12</v>
      </c>
      <c r="H48" s="61">
        <v>15.5</v>
      </c>
      <c r="I48" s="61">
        <v>0.05</v>
      </c>
      <c r="J48" s="61">
        <v>0.15</v>
      </c>
      <c r="K48" s="61">
        <v>138.4</v>
      </c>
      <c r="L48" s="61">
        <v>30.5</v>
      </c>
      <c r="M48" s="61">
        <v>94.4</v>
      </c>
      <c r="N48" s="61">
        <v>1.08</v>
      </c>
      <c r="O48" s="57">
        <v>520</v>
      </c>
      <c r="P48" s="57">
        <f>[2]Старшие!P45</f>
        <v>2004</v>
      </c>
    </row>
    <row r="49" spans="1:16" ht="24" customHeight="1" x14ac:dyDescent="0.25">
      <c r="A49" s="69" t="s">
        <v>113</v>
      </c>
      <c r="B49" s="70">
        <f>Младшие!B186</f>
        <v>200</v>
      </c>
      <c r="C49" s="61">
        <v>1.4</v>
      </c>
      <c r="D49" s="61">
        <v>0</v>
      </c>
      <c r="E49" s="61">
        <v>29</v>
      </c>
      <c r="F49" s="61">
        <v>122</v>
      </c>
      <c r="G49" s="61">
        <v>0.02</v>
      </c>
      <c r="H49" s="61">
        <v>2.4</v>
      </c>
      <c r="I49" s="61">
        <v>0</v>
      </c>
      <c r="J49" s="61">
        <v>0.04</v>
      </c>
      <c r="K49" s="61">
        <v>22.46</v>
      </c>
      <c r="L49" s="61">
        <v>7.26</v>
      </c>
      <c r="M49" s="61">
        <v>18.5</v>
      </c>
      <c r="N49" s="61">
        <v>0.1</v>
      </c>
      <c r="O49" s="57">
        <v>648</v>
      </c>
      <c r="P49" s="57">
        <f>Младшие!P186</f>
        <v>2004</v>
      </c>
    </row>
    <row r="50" spans="1:16" ht="24" customHeight="1" x14ac:dyDescent="0.25">
      <c r="A50" s="62" t="s">
        <v>110</v>
      </c>
      <c r="B50" s="70">
        <v>45</v>
      </c>
      <c r="C50" s="61">
        <v>2.4700000000000002</v>
      </c>
      <c r="D50" s="61">
        <v>0.54</v>
      </c>
      <c r="E50" s="61">
        <v>16.3</v>
      </c>
      <c r="F50" s="61">
        <v>82.03</v>
      </c>
      <c r="G50" s="61">
        <v>0.12</v>
      </c>
      <c r="H50" s="61">
        <v>0</v>
      </c>
      <c r="I50" s="61">
        <v>0</v>
      </c>
      <c r="J50" s="61">
        <v>0.41</v>
      </c>
      <c r="K50" s="61">
        <v>15.8</v>
      </c>
      <c r="L50" s="61">
        <v>7</v>
      </c>
      <c r="M50" s="61">
        <v>91.7</v>
      </c>
      <c r="N50" s="61">
        <v>0.4</v>
      </c>
      <c r="O50" s="61" t="s">
        <v>72</v>
      </c>
      <c r="P50" s="61"/>
    </row>
    <row r="51" spans="1:16" ht="21.75" customHeight="1" x14ac:dyDescent="0.25">
      <c r="A51" s="58" t="s">
        <v>35</v>
      </c>
      <c r="B51" s="70"/>
      <c r="C51" s="65">
        <f>SUM(C45:C50)</f>
        <v>21.849999999999998</v>
      </c>
      <c r="D51" s="65">
        <f t="shared" ref="D51:N51" si="4">SUM(D45:D50)</f>
        <v>29.47</v>
      </c>
      <c r="E51" s="65">
        <f t="shared" si="4"/>
        <v>98.69</v>
      </c>
      <c r="F51" s="65">
        <f t="shared" si="4"/>
        <v>861.20999999999992</v>
      </c>
      <c r="G51" s="65">
        <f t="shared" si="4"/>
        <v>0.42000000000000004</v>
      </c>
      <c r="H51" s="65">
        <f t="shared" si="4"/>
        <v>31.619999999999997</v>
      </c>
      <c r="I51" s="65">
        <f t="shared" si="4"/>
        <v>0.09</v>
      </c>
      <c r="J51" s="65">
        <f t="shared" si="4"/>
        <v>6.0000000000000009</v>
      </c>
      <c r="K51" s="65">
        <f t="shared" si="4"/>
        <v>354.25</v>
      </c>
      <c r="L51" s="65">
        <f t="shared" si="4"/>
        <v>105.41000000000001</v>
      </c>
      <c r="M51" s="65">
        <f t="shared" si="4"/>
        <v>570.40000000000009</v>
      </c>
      <c r="N51" s="65">
        <f t="shared" si="4"/>
        <v>4.3899999999999997</v>
      </c>
      <c r="O51" s="61"/>
      <c r="P51" s="61"/>
    </row>
    <row r="52" spans="1:16" ht="21.75" customHeight="1" x14ac:dyDescent="0.25">
      <c r="A52" s="63" t="s">
        <v>38</v>
      </c>
      <c r="B52" s="64"/>
      <c r="C52" s="65">
        <f>C43+C51</f>
        <v>39.75</v>
      </c>
      <c r="D52" s="65">
        <f t="shared" ref="D52:N52" si="5">D43+D51</f>
        <v>44.68</v>
      </c>
      <c r="E52" s="65">
        <f t="shared" si="5"/>
        <v>173.3</v>
      </c>
      <c r="F52" s="65">
        <f t="shared" si="5"/>
        <v>1367.6599999999999</v>
      </c>
      <c r="G52" s="65">
        <f t="shared" si="5"/>
        <v>0.68</v>
      </c>
      <c r="H52" s="65">
        <f t="shared" si="5"/>
        <v>33.68</v>
      </c>
      <c r="I52" s="65">
        <f t="shared" si="5"/>
        <v>0.16999999999999998</v>
      </c>
      <c r="J52" s="65">
        <f t="shared" si="5"/>
        <v>7.6800000000000015</v>
      </c>
      <c r="K52" s="65">
        <f t="shared" si="5"/>
        <v>524.86</v>
      </c>
      <c r="L52" s="65">
        <f t="shared" si="5"/>
        <v>163.24</v>
      </c>
      <c r="M52" s="65">
        <f t="shared" si="5"/>
        <v>1070.95</v>
      </c>
      <c r="N52" s="65">
        <f t="shared" si="5"/>
        <v>8.06</v>
      </c>
      <c r="O52" s="65"/>
      <c r="P52" s="65"/>
    </row>
    <row r="53" spans="1:16" ht="16.5" customHeight="1" x14ac:dyDescent="0.25">
      <c r="A53" s="203" t="s">
        <v>162</v>
      </c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</row>
    <row r="54" spans="1:16" ht="18.75" customHeight="1" x14ac:dyDescent="0.25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</row>
    <row r="55" spans="1:16" ht="39.75" customHeight="1" x14ac:dyDescent="0.25">
      <c r="A55" s="215" t="s">
        <v>208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</row>
    <row r="56" spans="1:16" ht="20.25" customHeight="1" x14ac:dyDescent="0.25">
      <c r="A56" s="54" t="s">
        <v>122</v>
      </c>
      <c r="B56" s="84"/>
      <c r="C56" s="84"/>
      <c r="D56" s="84"/>
      <c r="E56" s="84"/>
      <c r="F56" s="84"/>
      <c r="G56" s="66"/>
      <c r="H56" s="66"/>
      <c r="I56" s="66"/>
      <c r="J56" s="66"/>
      <c r="K56" s="66"/>
      <c r="L56" s="66"/>
      <c r="M56" s="66"/>
      <c r="N56" s="66"/>
      <c r="O56" s="66"/>
      <c r="P56" s="66"/>
    </row>
    <row r="57" spans="1:16" ht="20.25" customHeight="1" x14ac:dyDescent="0.25">
      <c r="A57" s="55" t="s">
        <v>119</v>
      </c>
      <c r="B57" s="84"/>
      <c r="C57" s="84"/>
      <c r="D57" s="84"/>
      <c r="E57" s="84"/>
      <c r="F57" s="84"/>
      <c r="G57" s="66"/>
      <c r="H57" s="66"/>
      <c r="I57" s="66"/>
      <c r="J57" s="66"/>
      <c r="K57" s="66"/>
      <c r="L57" s="66"/>
      <c r="M57" s="66"/>
      <c r="N57" s="66"/>
      <c r="O57" s="66"/>
      <c r="P57" s="66"/>
    </row>
    <row r="58" spans="1:16" ht="21.75" customHeight="1" x14ac:dyDescent="0.25">
      <c r="A58" s="55" t="s">
        <v>132</v>
      </c>
      <c r="B58" s="84"/>
      <c r="C58" s="84"/>
      <c r="D58" s="84"/>
      <c r="E58" s="84"/>
      <c r="F58" s="84"/>
      <c r="G58" s="66"/>
      <c r="H58" s="66"/>
      <c r="I58" s="66"/>
      <c r="J58" s="66"/>
      <c r="K58" s="66"/>
      <c r="L58" s="66"/>
      <c r="M58" s="66"/>
      <c r="N58" s="66"/>
      <c r="O58" s="66"/>
      <c r="P58" s="66"/>
    </row>
    <row r="59" spans="1:16" ht="15.75" customHeight="1" x14ac:dyDescent="0.25">
      <c r="A59" s="85"/>
      <c r="B59" s="85"/>
      <c r="C59" s="85"/>
      <c r="D59" s="85"/>
      <c r="E59" s="85"/>
      <c r="F59" s="86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ht="26.25" customHeight="1" x14ac:dyDescent="0.25">
      <c r="A60" s="210" t="s">
        <v>24</v>
      </c>
      <c r="B60" s="210" t="s">
        <v>25</v>
      </c>
      <c r="C60" s="210" t="s">
        <v>0</v>
      </c>
      <c r="D60" s="210"/>
      <c r="E60" s="210"/>
      <c r="F60" s="210" t="s">
        <v>33</v>
      </c>
      <c r="G60" s="211" t="s">
        <v>4</v>
      </c>
      <c r="H60" s="212"/>
      <c r="I60" s="212"/>
      <c r="J60" s="213"/>
      <c r="K60" s="211" t="s">
        <v>5</v>
      </c>
      <c r="L60" s="212"/>
      <c r="M60" s="212"/>
      <c r="N60" s="213"/>
      <c r="O60" s="204" t="s">
        <v>31</v>
      </c>
      <c r="P60" s="204" t="s">
        <v>32</v>
      </c>
    </row>
    <row r="61" spans="1:16" ht="27.75" customHeight="1" x14ac:dyDescent="0.25">
      <c r="A61" s="210"/>
      <c r="B61" s="210"/>
      <c r="C61" s="70" t="s">
        <v>27</v>
      </c>
      <c r="D61" s="70" t="s">
        <v>28</v>
      </c>
      <c r="E61" s="70" t="s">
        <v>29</v>
      </c>
      <c r="F61" s="210"/>
      <c r="G61" s="70" t="s">
        <v>30</v>
      </c>
      <c r="H61" s="70" t="s">
        <v>1</v>
      </c>
      <c r="I61" s="70" t="s">
        <v>2</v>
      </c>
      <c r="J61" s="70" t="s">
        <v>3</v>
      </c>
      <c r="K61" s="70" t="s">
        <v>6</v>
      </c>
      <c r="L61" s="70" t="s">
        <v>8</v>
      </c>
      <c r="M61" s="70" t="s">
        <v>7</v>
      </c>
      <c r="N61" s="70" t="s">
        <v>9</v>
      </c>
      <c r="O61" s="205"/>
      <c r="P61" s="205"/>
    </row>
    <row r="62" spans="1:16" ht="21" customHeight="1" x14ac:dyDescent="0.25">
      <c r="A62" s="70">
        <v>1</v>
      </c>
      <c r="B62" s="70">
        <v>2</v>
      </c>
      <c r="C62" s="70">
        <v>3</v>
      </c>
      <c r="D62" s="70">
        <v>4</v>
      </c>
      <c r="E62" s="70">
        <v>5</v>
      </c>
      <c r="F62" s="70">
        <v>6</v>
      </c>
      <c r="G62" s="70">
        <v>7</v>
      </c>
      <c r="H62" s="70">
        <v>8</v>
      </c>
      <c r="I62" s="70">
        <v>9</v>
      </c>
      <c r="J62" s="70">
        <v>10</v>
      </c>
      <c r="K62" s="70">
        <v>11</v>
      </c>
      <c r="L62" s="70">
        <v>12</v>
      </c>
      <c r="M62" s="70">
        <v>13</v>
      </c>
      <c r="N62" s="70">
        <v>14</v>
      </c>
      <c r="O62" s="70">
        <v>15</v>
      </c>
      <c r="P62" s="70">
        <v>16</v>
      </c>
    </row>
    <row r="63" spans="1:16" ht="18.75" customHeight="1" x14ac:dyDescent="0.25">
      <c r="A63" s="207" t="s">
        <v>10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9"/>
    </row>
    <row r="64" spans="1:16" ht="22.5" customHeight="1" x14ac:dyDescent="0.25">
      <c r="A64" s="77" t="s">
        <v>210</v>
      </c>
      <c r="B64" s="70">
        <v>150</v>
      </c>
      <c r="C64" s="68">
        <v>18</v>
      </c>
      <c r="D64" s="68">
        <v>12.8</v>
      </c>
      <c r="E64" s="68">
        <v>22.45</v>
      </c>
      <c r="F64" s="68">
        <v>284.88</v>
      </c>
      <c r="G64" s="68">
        <v>0.05</v>
      </c>
      <c r="H64" s="68">
        <v>0.36</v>
      </c>
      <c r="I64" s="68">
        <v>0.12</v>
      </c>
      <c r="J64" s="68">
        <v>0.42</v>
      </c>
      <c r="K64" s="68">
        <v>335.36</v>
      </c>
      <c r="L64" s="68">
        <v>21.37</v>
      </c>
      <c r="M64" s="68">
        <v>190.4</v>
      </c>
      <c r="N64" s="71">
        <v>0.6</v>
      </c>
      <c r="O64" s="72">
        <v>366</v>
      </c>
      <c r="P64" s="72">
        <f>[1]Старшие!P53</f>
        <v>2004</v>
      </c>
    </row>
    <row r="65" spans="1:16" ht="19.5" customHeight="1" x14ac:dyDescent="0.25">
      <c r="A65" s="77" t="s">
        <v>207</v>
      </c>
      <c r="B65" s="159" t="s">
        <v>13</v>
      </c>
      <c r="C65" s="111">
        <v>1.6</v>
      </c>
      <c r="D65" s="111">
        <v>8.61</v>
      </c>
      <c r="E65" s="111">
        <v>10.3</v>
      </c>
      <c r="F65" s="111">
        <v>136.34</v>
      </c>
      <c r="G65" s="111">
        <v>0.03</v>
      </c>
      <c r="H65" s="111">
        <v>0</v>
      </c>
      <c r="I65" s="111">
        <v>0</v>
      </c>
      <c r="J65" s="111">
        <v>0.25</v>
      </c>
      <c r="K65" s="111">
        <v>11.9</v>
      </c>
      <c r="L65" s="111">
        <v>8.82</v>
      </c>
      <c r="M65" s="162">
        <v>56.6</v>
      </c>
      <c r="N65" s="113">
        <v>0.74</v>
      </c>
      <c r="O65" s="115">
        <v>1</v>
      </c>
      <c r="P65" s="115">
        <v>2004</v>
      </c>
    </row>
    <row r="66" spans="1:16" ht="21.75" customHeight="1" x14ac:dyDescent="0.25">
      <c r="A66" s="69" t="s">
        <v>70</v>
      </c>
      <c r="B66" s="57">
        <v>200</v>
      </c>
      <c r="C66" s="68">
        <v>0.1</v>
      </c>
      <c r="D66" s="68">
        <v>0</v>
      </c>
      <c r="E66" s="68">
        <v>15</v>
      </c>
      <c r="F66" s="68">
        <v>65</v>
      </c>
      <c r="G66" s="68">
        <v>0</v>
      </c>
      <c r="H66" s="68">
        <v>0.02</v>
      </c>
      <c r="I66" s="68">
        <v>0</v>
      </c>
      <c r="J66" s="68">
        <v>0</v>
      </c>
      <c r="K66" s="68">
        <v>11</v>
      </c>
      <c r="L66" s="68">
        <v>1.3</v>
      </c>
      <c r="M66" s="68">
        <v>3</v>
      </c>
      <c r="N66" s="68">
        <v>0.3</v>
      </c>
      <c r="O66" s="57">
        <v>685</v>
      </c>
      <c r="P66" s="57">
        <v>2004</v>
      </c>
    </row>
    <row r="67" spans="1:16" ht="19.5" customHeight="1" x14ac:dyDescent="0.25">
      <c r="A67" s="58" t="s">
        <v>35</v>
      </c>
      <c r="B67" s="70"/>
      <c r="C67" s="59">
        <f>SUM(C64:C66)</f>
        <v>19.700000000000003</v>
      </c>
      <c r="D67" s="59">
        <f t="shared" ref="D67:N67" si="6">SUM(D64:D66)</f>
        <v>21.41</v>
      </c>
      <c r="E67" s="59">
        <f t="shared" si="6"/>
        <v>47.75</v>
      </c>
      <c r="F67" s="59">
        <f t="shared" si="6"/>
        <v>486.22</v>
      </c>
      <c r="G67" s="59">
        <f t="shared" si="6"/>
        <v>0.08</v>
      </c>
      <c r="H67" s="59">
        <f t="shared" si="6"/>
        <v>0.38</v>
      </c>
      <c r="I67" s="59">
        <f t="shared" si="6"/>
        <v>0.12</v>
      </c>
      <c r="J67" s="59">
        <f t="shared" si="6"/>
        <v>0.66999999999999993</v>
      </c>
      <c r="K67" s="59">
        <f t="shared" si="6"/>
        <v>358.26</v>
      </c>
      <c r="L67" s="59">
        <f t="shared" si="6"/>
        <v>31.490000000000002</v>
      </c>
      <c r="M67" s="59">
        <f t="shared" si="6"/>
        <v>250</v>
      </c>
      <c r="N67" s="59">
        <f t="shared" si="6"/>
        <v>1.64</v>
      </c>
      <c r="O67" s="68"/>
      <c r="P67" s="68"/>
    </row>
    <row r="68" spans="1:16" ht="20.25" customHeight="1" x14ac:dyDescent="0.25">
      <c r="A68" s="207" t="s">
        <v>11</v>
      </c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9"/>
    </row>
    <row r="69" spans="1:16" ht="20.25" customHeight="1" x14ac:dyDescent="0.25">
      <c r="A69" s="76" t="s">
        <v>191</v>
      </c>
      <c r="B69" s="64">
        <v>60</v>
      </c>
      <c r="C69" s="117">
        <v>0.85</v>
      </c>
      <c r="D69" s="117">
        <v>3.05</v>
      </c>
      <c r="E69" s="117">
        <v>5.19</v>
      </c>
      <c r="F69" s="117">
        <v>51.54</v>
      </c>
      <c r="G69" s="117">
        <v>0.01</v>
      </c>
      <c r="H69" s="117">
        <v>22.76</v>
      </c>
      <c r="I69" s="117">
        <v>0</v>
      </c>
      <c r="J69" s="117">
        <v>1.42</v>
      </c>
      <c r="K69" s="117">
        <v>32.799999999999997</v>
      </c>
      <c r="L69" s="117">
        <v>16.989999999999998</v>
      </c>
      <c r="M69" s="117">
        <v>16.66</v>
      </c>
      <c r="N69" s="117">
        <v>0.3</v>
      </c>
      <c r="O69" s="93">
        <v>43</v>
      </c>
      <c r="P69" s="93">
        <v>2004</v>
      </c>
    </row>
    <row r="70" spans="1:16" ht="23.25" customHeight="1" x14ac:dyDescent="0.25">
      <c r="A70" s="76" t="s">
        <v>148</v>
      </c>
      <c r="B70" s="70" t="s">
        <v>60</v>
      </c>
      <c r="C70" s="61">
        <v>4.3499999999999996</v>
      </c>
      <c r="D70" s="61">
        <v>4.5</v>
      </c>
      <c r="E70" s="61">
        <v>28.83</v>
      </c>
      <c r="F70" s="61">
        <v>177.9</v>
      </c>
      <c r="G70" s="61">
        <v>0.05</v>
      </c>
      <c r="H70" s="61">
        <v>3.7</v>
      </c>
      <c r="I70" s="61">
        <v>0</v>
      </c>
      <c r="J70" s="57">
        <v>1.45</v>
      </c>
      <c r="K70" s="61">
        <v>29.5</v>
      </c>
      <c r="L70" s="61">
        <v>28.2</v>
      </c>
      <c r="M70" s="61">
        <v>34.5</v>
      </c>
      <c r="N70" s="61">
        <v>0.88</v>
      </c>
      <c r="O70" s="57">
        <v>140</v>
      </c>
      <c r="P70" s="57">
        <v>2004</v>
      </c>
    </row>
    <row r="71" spans="1:16" ht="21.75" customHeight="1" x14ac:dyDescent="0.25">
      <c r="A71" s="69" t="s">
        <v>93</v>
      </c>
      <c r="B71" s="70">
        <v>200</v>
      </c>
      <c r="C71" s="61">
        <v>16.940000000000001</v>
      </c>
      <c r="D71" s="61">
        <v>10.46</v>
      </c>
      <c r="E71" s="61">
        <v>45.74</v>
      </c>
      <c r="F71" s="61">
        <v>354.26</v>
      </c>
      <c r="G71" s="61">
        <v>0.1</v>
      </c>
      <c r="H71" s="61">
        <v>6.02</v>
      </c>
      <c r="I71" s="61">
        <v>0.02</v>
      </c>
      <c r="J71" s="61">
        <v>0.5</v>
      </c>
      <c r="K71" s="61">
        <v>146.34</v>
      </c>
      <c r="L71" s="135">
        <v>14.04</v>
      </c>
      <c r="M71" s="61">
        <v>275.33999999999997</v>
      </c>
      <c r="N71" s="61">
        <v>1.98</v>
      </c>
      <c r="O71" s="57">
        <v>492</v>
      </c>
      <c r="P71" s="57">
        <f>[1]Старшие!P62</f>
        <v>2004</v>
      </c>
    </row>
    <row r="72" spans="1:16" ht="21" customHeight="1" x14ac:dyDescent="0.25">
      <c r="A72" s="87" t="s">
        <v>88</v>
      </c>
      <c r="B72" s="70">
        <v>200</v>
      </c>
      <c r="C72" s="61">
        <v>1</v>
      </c>
      <c r="D72" s="61">
        <v>0.2</v>
      </c>
      <c r="E72" s="61">
        <v>29.1</v>
      </c>
      <c r="F72" s="61">
        <v>120</v>
      </c>
      <c r="G72" s="61">
        <v>0.04</v>
      </c>
      <c r="H72" s="61">
        <v>3.28</v>
      </c>
      <c r="I72" s="61">
        <v>0</v>
      </c>
      <c r="J72" s="61">
        <v>0.24</v>
      </c>
      <c r="K72" s="61">
        <v>46</v>
      </c>
      <c r="L72" s="61">
        <v>19</v>
      </c>
      <c r="M72" s="61">
        <v>25.7</v>
      </c>
      <c r="N72" s="61">
        <v>1.52</v>
      </c>
      <c r="O72" s="57">
        <v>639</v>
      </c>
      <c r="P72" s="57">
        <v>2004</v>
      </c>
    </row>
    <row r="73" spans="1:16" ht="22.5" customHeight="1" x14ac:dyDescent="0.25">
      <c r="A73" s="62" t="s">
        <v>110</v>
      </c>
      <c r="B73" s="70">
        <v>45</v>
      </c>
      <c r="C73" s="61">
        <v>2.4700000000000002</v>
      </c>
      <c r="D73" s="61">
        <v>0.54</v>
      </c>
      <c r="E73" s="61">
        <v>16.3</v>
      </c>
      <c r="F73" s="61">
        <v>82.03</v>
      </c>
      <c r="G73" s="61">
        <v>0.12</v>
      </c>
      <c r="H73" s="61">
        <v>0</v>
      </c>
      <c r="I73" s="61">
        <v>0</v>
      </c>
      <c r="J73" s="61">
        <v>0.41</v>
      </c>
      <c r="K73" s="61">
        <v>15.8</v>
      </c>
      <c r="L73" s="61">
        <v>7</v>
      </c>
      <c r="M73" s="61">
        <v>91.7</v>
      </c>
      <c r="N73" s="61">
        <v>0.4</v>
      </c>
      <c r="O73" s="61" t="s">
        <v>72</v>
      </c>
      <c r="P73" s="61"/>
    </row>
    <row r="74" spans="1:16" ht="21.75" customHeight="1" x14ac:dyDescent="0.25">
      <c r="A74" s="63" t="s">
        <v>35</v>
      </c>
      <c r="B74" s="64"/>
      <c r="C74" s="65">
        <f>SUM(C69:C73)</f>
        <v>25.61</v>
      </c>
      <c r="D74" s="65">
        <f t="shared" ref="D74:N74" si="7">SUM(D69:D73)</f>
        <v>18.75</v>
      </c>
      <c r="E74" s="65">
        <f t="shared" si="7"/>
        <v>125.15999999999998</v>
      </c>
      <c r="F74" s="65">
        <f t="shared" si="7"/>
        <v>785.73</v>
      </c>
      <c r="G74" s="65">
        <f t="shared" si="7"/>
        <v>0.32</v>
      </c>
      <c r="H74" s="65">
        <f t="shared" si="7"/>
        <v>35.760000000000005</v>
      </c>
      <c r="I74" s="65">
        <f t="shared" si="7"/>
        <v>0.02</v>
      </c>
      <c r="J74" s="65">
        <f t="shared" si="7"/>
        <v>4.0200000000000005</v>
      </c>
      <c r="K74" s="65">
        <f t="shared" si="7"/>
        <v>270.44</v>
      </c>
      <c r="L74" s="65">
        <f t="shared" si="7"/>
        <v>85.22999999999999</v>
      </c>
      <c r="M74" s="65">
        <f t="shared" si="7"/>
        <v>443.9</v>
      </c>
      <c r="N74" s="65">
        <f t="shared" si="7"/>
        <v>5.08</v>
      </c>
      <c r="O74" s="65"/>
      <c r="P74" s="65"/>
    </row>
    <row r="75" spans="1:16" ht="20.25" customHeight="1" x14ac:dyDescent="0.25">
      <c r="A75" s="63" t="s">
        <v>38</v>
      </c>
      <c r="B75" s="64"/>
      <c r="C75" s="65">
        <f t="shared" ref="C75:N75" si="8">C67+C74</f>
        <v>45.31</v>
      </c>
      <c r="D75" s="65">
        <f t="shared" si="8"/>
        <v>40.159999999999997</v>
      </c>
      <c r="E75" s="65">
        <f t="shared" si="8"/>
        <v>172.90999999999997</v>
      </c>
      <c r="F75" s="65">
        <f t="shared" si="8"/>
        <v>1271.95</v>
      </c>
      <c r="G75" s="65">
        <f t="shared" si="8"/>
        <v>0.4</v>
      </c>
      <c r="H75" s="65">
        <f t="shared" si="8"/>
        <v>36.140000000000008</v>
      </c>
      <c r="I75" s="65">
        <f t="shared" si="8"/>
        <v>0.13999999999999999</v>
      </c>
      <c r="J75" s="65">
        <f t="shared" si="8"/>
        <v>4.6900000000000004</v>
      </c>
      <c r="K75" s="65">
        <f t="shared" si="8"/>
        <v>628.70000000000005</v>
      </c>
      <c r="L75" s="65">
        <f t="shared" si="8"/>
        <v>116.72</v>
      </c>
      <c r="M75" s="65">
        <f t="shared" si="8"/>
        <v>693.9</v>
      </c>
      <c r="N75" s="65">
        <f t="shared" si="8"/>
        <v>6.72</v>
      </c>
      <c r="O75" s="65"/>
      <c r="P75" s="65"/>
    </row>
    <row r="76" spans="1:16" ht="20.25" customHeight="1" x14ac:dyDescent="0.25">
      <c r="A76" s="81"/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</row>
    <row r="77" spans="1:16" ht="16.5" customHeight="1" x14ac:dyDescent="0.25">
      <c r="A77" s="203" t="s">
        <v>162</v>
      </c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</row>
    <row r="78" spans="1:16" ht="20.25" customHeight="1" x14ac:dyDescent="0.25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</row>
    <row r="79" spans="1:16" ht="33" customHeight="1" x14ac:dyDescent="0.25">
      <c r="A79" s="215" t="s">
        <v>208</v>
      </c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</row>
    <row r="80" spans="1:16" ht="20.25" customHeight="1" x14ac:dyDescent="0.25">
      <c r="A80" s="54" t="s">
        <v>123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</row>
    <row r="81" spans="1:16" ht="20.25" customHeight="1" x14ac:dyDescent="0.25">
      <c r="A81" s="55" t="s">
        <v>119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</row>
    <row r="82" spans="1:16" ht="21" customHeight="1" x14ac:dyDescent="0.25">
      <c r="A82" s="55" t="s">
        <v>132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</row>
    <row r="83" spans="1:16" ht="15.75" customHeight="1" x14ac:dyDescent="0.25">
      <c r="A83" s="55"/>
      <c r="B83" s="183"/>
      <c r="C83" s="183"/>
      <c r="D83" s="183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24.75" customHeight="1" x14ac:dyDescent="0.25">
      <c r="A84" s="210" t="s">
        <v>24</v>
      </c>
      <c r="B84" s="210" t="s">
        <v>25</v>
      </c>
      <c r="C84" s="210" t="s">
        <v>0</v>
      </c>
      <c r="D84" s="210"/>
      <c r="E84" s="210"/>
      <c r="F84" s="204" t="s">
        <v>33</v>
      </c>
      <c r="G84" s="211" t="s">
        <v>4</v>
      </c>
      <c r="H84" s="212"/>
      <c r="I84" s="212"/>
      <c r="J84" s="213"/>
      <c r="K84" s="211" t="s">
        <v>5</v>
      </c>
      <c r="L84" s="212"/>
      <c r="M84" s="212"/>
      <c r="N84" s="213"/>
      <c r="O84" s="204" t="s">
        <v>31</v>
      </c>
      <c r="P84" s="204" t="s">
        <v>32</v>
      </c>
    </row>
    <row r="85" spans="1:16" ht="31.5" customHeight="1" x14ac:dyDescent="0.25">
      <c r="A85" s="210"/>
      <c r="B85" s="210"/>
      <c r="C85" s="70" t="s">
        <v>27</v>
      </c>
      <c r="D85" s="70" t="s">
        <v>28</v>
      </c>
      <c r="E85" s="70" t="s">
        <v>29</v>
      </c>
      <c r="F85" s="205"/>
      <c r="G85" s="70" t="s">
        <v>30</v>
      </c>
      <c r="H85" s="70" t="s">
        <v>1</v>
      </c>
      <c r="I85" s="70" t="s">
        <v>2</v>
      </c>
      <c r="J85" s="70" t="s">
        <v>3</v>
      </c>
      <c r="K85" s="70" t="s">
        <v>6</v>
      </c>
      <c r="L85" s="70" t="s">
        <v>8</v>
      </c>
      <c r="M85" s="70" t="s">
        <v>7</v>
      </c>
      <c r="N85" s="70" t="s">
        <v>9</v>
      </c>
      <c r="O85" s="205"/>
      <c r="P85" s="205"/>
    </row>
    <row r="86" spans="1:16" ht="23.25" customHeight="1" x14ac:dyDescent="0.25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70">
        <v>15</v>
      </c>
      <c r="P86" s="70">
        <v>16</v>
      </c>
    </row>
    <row r="87" spans="1:16" ht="20.25" customHeight="1" x14ac:dyDescent="0.25">
      <c r="A87" s="207" t="s">
        <v>10</v>
      </c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1:16" ht="21.75" customHeight="1" x14ac:dyDescent="0.25">
      <c r="A88" s="77" t="s">
        <v>202</v>
      </c>
      <c r="B88" s="70">
        <v>50</v>
      </c>
      <c r="C88" s="68">
        <v>5.2</v>
      </c>
      <c r="D88" s="68">
        <v>10.45</v>
      </c>
      <c r="E88" s="68">
        <v>0.43</v>
      </c>
      <c r="F88" s="68">
        <v>115</v>
      </c>
      <c r="G88" s="68">
        <v>7.0000000000000007E-2</v>
      </c>
      <c r="H88" s="68">
        <v>0</v>
      </c>
      <c r="I88" s="68">
        <v>0</v>
      </c>
      <c r="J88" s="68">
        <v>0.2</v>
      </c>
      <c r="K88" s="68">
        <v>15.5</v>
      </c>
      <c r="L88" s="68">
        <v>8.5</v>
      </c>
      <c r="M88" s="68">
        <v>67</v>
      </c>
      <c r="N88" s="68">
        <v>0.09</v>
      </c>
      <c r="O88" s="57">
        <v>413</v>
      </c>
      <c r="P88" s="57">
        <f>[1]Младшие!P77</f>
        <v>2004</v>
      </c>
    </row>
    <row r="89" spans="1:16" ht="21.75" customHeight="1" x14ac:dyDescent="0.25">
      <c r="A89" s="77" t="s">
        <v>16</v>
      </c>
      <c r="B89" s="128" t="s">
        <v>23</v>
      </c>
      <c r="C89" s="111">
        <v>5.48</v>
      </c>
      <c r="D89" s="111">
        <v>5.5</v>
      </c>
      <c r="E89" s="111">
        <v>33.26</v>
      </c>
      <c r="F89" s="111">
        <v>206.62</v>
      </c>
      <c r="G89" s="111">
        <v>0.06</v>
      </c>
      <c r="H89" s="111">
        <v>0.02</v>
      </c>
      <c r="I89" s="111">
        <v>0</v>
      </c>
      <c r="J89" s="111">
        <v>0.8</v>
      </c>
      <c r="K89" s="111">
        <v>9.32</v>
      </c>
      <c r="L89" s="111">
        <v>8.1</v>
      </c>
      <c r="M89" s="111">
        <v>35.700000000000003</v>
      </c>
      <c r="N89" s="111">
        <v>0.74</v>
      </c>
      <c r="O89" s="57">
        <v>332</v>
      </c>
      <c r="P89" s="57">
        <v>2004</v>
      </c>
    </row>
    <row r="90" spans="1:16" ht="22.5" customHeight="1" x14ac:dyDescent="0.25">
      <c r="A90" s="77" t="s">
        <v>136</v>
      </c>
      <c r="B90" s="124">
        <v>20</v>
      </c>
      <c r="C90" s="111">
        <f>C41</f>
        <v>1.58</v>
      </c>
      <c r="D90" s="111">
        <v>1.5</v>
      </c>
      <c r="E90" s="111">
        <v>10.3</v>
      </c>
      <c r="F90" s="111">
        <v>63.9</v>
      </c>
      <c r="G90" s="111">
        <f t="shared" ref="G90:O90" si="9">G41</f>
        <v>0.02</v>
      </c>
      <c r="H90" s="111">
        <f t="shared" si="9"/>
        <v>0</v>
      </c>
      <c r="I90" s="111">
        <f t="shared" si="9"/>
        <v>0</v>
      </c>
      <c r="J90" s="111">
        <f t="shared" si="9"/>
        <v>0.34</v>
      </c>
      <c r="K90" s="111">
        <f t="shared" si="9"/>
        <v>4.5999999999999996</v>
      </c>
      <c r="L90" s="111">
        <f t="shared" si="9"/>
        <v>6.6</v>
      </c>
      <c r="M90" s="111">
        <f t="shared" si="9"/>
        <v>67.400000000000006</v>
      </c>
      <c r="N90" s="111">
        <f t="shared" si="9"/>
        <v>0.22</v>
      </c>
      <c r="O90" s="111" t="str">
        <f t="shared" si="9"/>
        <v>ТК</v>
      </c>
      <c r="P90" s="111"/>
    </row>
    <row r="91" spans="1:16" ht="18" customHeight="1" x14ac:dyDescent="0.25">
      <c r="A91" s="69" t="s">
        <v>15</v>
      </c>
      <c r="B91" s="57">
        <v>200</v>
      </c>
      <c r="C91" s="68">
        <v>0.1</v>
      </c>
      <c r="D91" s="68">
        <v>0</v>
      </c>
      <c r="E91" s="68">
        <v>15</v>
      </c>
      <c r="F91" s="68">
        <v>65</v>
      </c>
      <c r="G91" s="68">
        <v>0</v>
      </c>
      <c r="H91" s="68">
        <v>0.02</v>
      </c>
      <c r="I91" s="68">
        <v>0</v>
      </c>
      <c r="J91" s="68">
        <v>0</v>
      </c>
      <c r="K91" s="68">
        <v>11</v>
      </c>
      <c r="L91" s="68">
        <v>1.3</v>
      </c>
      <c r="M91" s="68">
        <v>3</v>
      </c>
      <c r="N91" s="68">
        <v>0.3</v>
      </c>
      <c r="O91" s="57">
        <v>685</v>
      </c>
      <c r="P91" s="57">
        <v>2004</v>
      </c>
    </row>
    <row r="92" spans="1:16" ht="21" customHeight="1" x14ac:dyDescent="0.25">
      <c r="A92" s="112" t="s">
        <v>145</v>
      </c>
      <c r="B92" s="57">
        <v>100</v>
      </c>
      <c r="C92" s="111">
        <v>0.8</v>
      </c>
      <c r="D92" s="111">
        <v>0.2</v>
      </c>
      <c r="E92" s="111">
        <v>25</v>
      </c>
      <c r="F92" s="111">
        <v>107.64</v>
      </c>
      <c r="G92" s="111">
        <v>0.06</v>
      </c>
      <c r="H92" s="111">
        <v>38</v>
      </c>
      <c r="I92" s="111">
        <v>0</v>
      </c>
      <c r="J92" s="111">
        <v>0.2</v>
      </c>
      <c r="K92" s="111">
        <v>35</v>
      </c>
      <c r="L92" s="111">
        <v>11</v>
      </c>
      <c r="M92" s="111">
        <v>57</v>
      </c>
      <c r="N92" s="111">
        <v>0.1</v>
      </c>
      <c r="O92" s="57" t="s">
        <v>79</v>
      </c>
      <c r="P92" s="57"/>
    </row>
    <row r="93" spans="1:16" ht="22.5" customHeight="1" x14ac:dyDescent="0.25">
      <c r="A93" s="58" t="s">
        <v>35</v>
      </c>
      <c r="B93" s="70"/>
      <c r="C93" s="59">
        <f>SUM(C88:C92)</f>
        <v>13.16</v>
      </c>
      <c r="D93" s="59">
        <f t="shared" ref="D93:N93" si="10">SUM(D88:D92)</f>
        <v>17.649999999999999</v>
      </c>
      <c r="E93" s="59">
        <f t="shared" si="10"/>
        <v>83.99</v>
      </c>
      <c r="F93" s="59">
        <f t="shared" si="10"/>
        <v>558.16</v>
      </c>
      <c r="G93" s="59">
        <f t="shared" si="10"/>
        <v>0.21</v>
      </c>
      <c r="H93" s="59">
        <f t="shared" si="10"/>
        <v>38.04</v>
      </c>
      <c r="I93" s="59">
        <f t="shared" si="10"/>
        <v>0</v>
      </c>
      <c r="J93" s="59">
        <f t="shared" si="10"/>
        <v>1.54</v>
      </c>
      <c r="K93" s="59">
        <f t="shared" si="10"/>
        <v>75.42</v>
      </c>
      <c r="L93" s="59">
        <f t="shared" si="10"/>
        <v>35.5</v>
      </c>
      <c r="M93" s="59">
        <f t="shared" si="10"/>
        <v>230.10000000000002</v>
      </c>
      <c r="N93" s="59">
        <f t="shared" si="10"/>
        <v>1.4500000000000002</v>
      </c>
      <c r="O93" s="68"/>
      <c r="P93" s="68"/>
    </row>
    <row r="94" spans="1:16" ht="21" customHeight="1" x14ac:dyDescent="0.25">
      <c r="A94" s="207" t="s">
        <v>11</v>
      </c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1:16" ht="22.5" customHeight="1" x14ac:dyDescent="0.25">
      <c r="A95" s="76" t="s">
        <v>134</v>
      </c>
      <c r="B95" s="64">
        <v>60</v>
      </c>
      <c r="C95" s="117">
        <v>0.78</v>
      </c>
      <c r="D95" s="117">
        <v>6.1</v>
      </c>
      <c r="E95" s="117">
        <v>4.08</v>
      </c>
      <c r="F95" s="117">
        <v>77.34</v>
      </c>
      <c r="G95" s="117">
        <v>0.02</v>
      </c>
      <c r="H95" s="117">
        <v>7.04</v>
      </c>
      <c r="I95" s="117">
        <v>0</v>
      </c>
      <c r="J95" s="117">
        <v>0.96</v>
      </c>
      <c r="K95" s="117">
        <v>24.88</v>
      </c>
      <c r="L95" s="117">
        <v>12.07</v>
      </c>
      <c r="M95" s="117">
        <v>24</v>
      </c>
      <c r="N95" s="117">
        <v>0.48</v>
      </c>
      <c r="O95" s="64">
        <v>71</v>
      </c>
      <c r="P95" s="64">
        <v>2004</v>
      </c>
    </row>
    <row r="96" spans="1:16" ht="21.75" customHeight="1" x14ac:dyDescent="0.25">
      <c r="A96" s="69" t="s">
        <v>137</v>
      </c>
      <c r="B96" s="70" t="s">
        <v>60</v>
      </c>
      <c r="C96" s="61">
        <v>7.12</v>
      </c>
      <c r="D96" s="61">
        <v>3.63</v>
      </c>
      <c r="E96" s="61">
        <v>14</v>
      </c>
      <c r="F96" s="61">
        <v>161.35</v>
      </c>
      <c r="G96" s="61">
        <v>0.1</v>
      </c>
      <c r="H96" s="61">
        <v>8.85</v>
      </c>
      <c r="I96" s="61">
        <v>0.03</v>
      </c>
      <c r="J96" s="61">
        <v>0.55000000000000004</v>
      </c>
      <c r="K96" s="61">
        <v>284</v>
      </c>
      <c r="L96" s="61">
        <v>30.25</v>
      </c>
      <c r="M96" s="61">
        <v>233</v>
      </c>
      <c r="N96" s="61">
        <v>1</v>
      </c>
      <c r="O96" s="57">
        <v>181</v>
      </c>
      <c r="P96" s="57">
        <v>2004</v>
      </c>
    </row>
    <row r="97" spans="1:16" ht="21.75" customHeight="1" x14ac:dyDescent="0.25">
      <c r="A97" s="69" t="s">
        <v>140</v>
      </c>
      <c r="B97" s="70">
        <v>80</v>
      </c>
      <c r="C97" s="61">
        <v>15</v>
      </c>
      <c r="D97" s="61">
        <v>10.7</v>
      </c>
      <c r="E97" s="61">
        <v>9.2899999999999991</v>
      </c>
      <c r="F97" s="61">
        <v>209.8</v>
      </c>
      <c r="G97" s="61">
        <v>0.1</v>
      </c>
      <c r="H97" s="61">
        <v>0.86</v>
      </c>
      <c r="I97" s="61">
        <v>0.04</v>
      </c>
      <c r="J97" s="61">
        <v>0.43</v>
      </c>
      <c r="K97" s="61">
        <v>137.80000000000001</v>
      </c>
      <c r="L97" s="61">
        <v>18.57</v>
      </c>
      <c r="M97" s="61">
        <v>118.29</v>
      </c>
      <c r="N97" s="61">
        <v>1.1399999999999999</v>
      </c>
      <c r="O97" s="57">
        <v>498</v>
      </c>
      <c r="P97" s="57">
        <v>2004</v>
      </c>
    </row>
    <row r="98" spans="1:16" ht="21.75" customHeight="1" x14ac:dyDescent="0.25">
      <c r="A98" s="112" t="s">
        <v>170</v>
      </c>
      <c r="B98" s="128">
        <v>180</v>
      </c>
      <c r="C98" s="61">
        <v>3.73</v>
      </c>
      <c r="D98" s="61">
        <v>6.35</v>
      </c>
      <c r="E98" s="61">
        <v>26.7</v>
      </c>
      <c r="F98" s="61">
        <v>183.82</v>
      </c>
      <c r="G98" s="61">
        <v>0.12</v>
      </c>
      <c r="H98" s="61">
        <v>9.11</v>
      </c>
      <c r="I98" s="61">
        <v>0.28999999999999998</v>
      </c>
      <c r="J98" s="61">
        <v>0.72</v>
      </c>
      <c r="K98" s="61">
        <v>99.6</v>
      </c>
      <c r="L98" s="61">
        <v>48</v>
      </c>
      <c r="M98" s="61">
        <v>126</v>
      </c>
      <c r="N98" s="61">
        <v>1.32</v>
      </c>
      <c r="O98" s="57">
        <v>217</v>
      </c>
      <c r="P98" s="57">
        <v>2004</v>
      </c>
    </row>
    <row r="99" spans="1:16" ht="23.25" customHeight="1" x14ac:dyDescent="0.25">
      <c r="A99" s="76" t="s">
        <v>114</v>
      </c>
      <c r="B99" s="70">
        <v>200</v>
      </c>
      <c r="C99" s="61">
        <v>0.14000000000000001</v>
      </c>
      <c r="D99" s="61">
        <v>0.04</v>
      </c>
      <c r="E99" s="61">
        <v>25.2</v>
      </c>
      <c r="F99" s="61">
        <v>97.58</v>
      </c>
      <c r="G99" s="61">
        <v>0</v>
      </c>
      <c r="H99" s="61">
        <v>13.2</v>
      </c>
      <c r="I99" s="61">
        <v>0</v>
      </c>
      <c r="J99" s="61">
        <v>0.04</v>
      </c>
      <c r="K99" s="61">
        <v>17.600000000000001</v>
      </c>
      <c r="L99" s="61">
        <v>5</v>
      </c>
      <c r="M99" s="61">
        <v>5.0599999999999996</v>
      </c>
      <c r="N99" s="61">
        <v>0.14000000000000001</v>
      </c>
      <c r="O99" s="57">
        <v>699</v>
      </c>
      <c r="P99" s="57">
        <f>Младшие!P88</f>
        <v>2004</v>
      </c>
    </row>
    <row r="100" spans="1:16" ht="21.75" customHeight="1" x14ac:dyDescent="0.25">
      <c r="A100" s="62" t="s">
        <v>110</v>
      </c>
      <c r="B100" s="70">
        <v>45</v>
      </c>
      <c r="C100" s="61">
        <v>2.4700000000000002</v>
      </c>
      <c r="D100" s="61">
        <v>0.54</v>
      </c>
      <c r="E100" s="61">
        <v>16.3</v>
      </c>
      <c r="F100" s="61">
        <v>82.03</v>
      </c>
      <c r="G100" s="61">
        <v>0.12</v>
      </c>
      <c r="H100" s="61">
        <v>0</v>
      </c>
      <c r="I100" s="61">
        <v>0</v>
      </c>
      <c r="J100" s="61">
        <v>0.41</v>
      </c>
      <c r="K100" s="61">
        <v>15.8</v>
      </c>
      <c r="L100" s="61">
        <v>7</v>
      </c>
      <c r="M100" s="61">
        <v>91.7</v>
      </c>
      <c r="N100" s="61">
        <v>0.4</v>
      </c>
      <c r="O100" s="61" t="s">
        <v>72</v>
      </c>
      <c r="P100" s="61"/>
    </row>
    <row r="101" spans="1:16" ht="23.25" customHeight="1" x14ac:dyDescent="0.25">
      <c r="A101" s="63" t="s">
        <v>35</v>
      </c>
      <c r="B101" s="64"/>
      <c r="C101" s="65">
        <f>SUM(C95:C100)</f>
        <v>29.24</v>
      </c>
      <c r="D101" s="65">
        <f t="shared" ref="D101:N101" si="11">SUM(D95:D100)</f>
        <v>27.36</v>
      </c>
      <c r="E101" s="65">
        <f t="shared" si="11"/>
        <v>95.57</v>
      </c>
      <c r="F101" s="65">
        <f t="shared" si="11"/>
        <v>811.92</v>
      </c>
      <c r="G101" s="65">
        <f t="shared" si="11"/>
        <v>0.46</v>
      </c>
      <c r="H101" s="65">
        <f t="shared" si="11"/>
        <v>39.06</v>
      </c>
      <c r="I101" s="65">
        <f t="shared" si="11"/>
        <v>0.36</v>
      </c>
      <c r="J101" s="65">
        <f t="shared" si="11"/>
        <v>3.1100000000000003</v>
      </c>
      <c r="K101" s="65">
        <f t="shared" si="11"/>
        <v>579.67999999999995</v>
      </c>
      <c r="L101" s="65">
        <f t="shared" si="11"/>
        <v>120.89</v>
      </c>
      <c r="M101" s="65">
        <f t="shared" si="11"/>
        <v>598.05000000000007</v>
      </c>
      <c r="N101" s="65">
        <f t="shared" si="11"/>
        <v>4.4800000000000004</v>
      </c>
      <c r="O101" s="65"/>
      <c r="P101" s="65"/>
    </row>
    <row r="102" spans="1:16" ht="21.75" customHeight="1" x14ac:dyDescent="0.25">
      <c r="A102" s="63" t="s">
        <v>38</v>
      </c>
      <c r="B102" s="64"/>
      <c r="C102" s="65">
        <f t="shared" ref="C102:N102" si="12">C93+C101</f>
        <v>42.4</v>
      </c>
      <c r="D102" s="65">
        <f t="shared" si="12"/>
        <v>45.01</v>
      </c>
      <c r="E102" s="65">
        <f t="shared" si="12"/>
        <v>179.56</v>
      </c>
      <c r="F102" s="65">
        <f t="shared" si="12"/>
        <v>1370.08</v>
      </c>
      <c r="G102" s="65">
        <f t="shared" si="12"/>
        <v>0.67</v>
      </c>
      <c r="H102" s="65">
        <f t="shared" si="12"/>
        <v>77.099999999999994</v>
      </c>
      <c r="I102" s="65">
        <f t="shared" si="12"/>
        <v>0.36</v>
      </c>
      <c r="J102" s="65">
        <f t="shared" si="12"/>
        <v>4.6500000000000004</v>
      </c>
      <c r="K102" s="65">
        <f t="shared" si="12"/>
        <v>655.09999999999991</v>
      </c>
      <c r="L102" s="65">
        <f t="shared" si="12"/>
        <v>156.38999999999999</v>
      </c>
      <c r="M102" s="65">
        <f t="shared" si="12"/>
        <v>828.15000000000009</v>
      </c>
      <c r="N102" s="65">
        <f t="shared" si="12"/>
        <v>5.9300000000000006</v>
      </c>
      <c r="O102" s="65"/>
      <c r="P102" s="65"/>
    </row>
    <row r="103" spans="1:16" ht="16.5" customHeight="1" x14ac:dyDescent="0.25">
      <c r="A103" s="203" t="s">
        <v>162</v>
      </c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</row>
    <row r="104" spans="1:16" ht="16.5" customHeight="1" x14ac:dyDescent="0.25">
      <c r="A104" s="81"/>
      <c r="B104" s="82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</row>
    <row r="105" spans="1:16" ht="35.25" customHeight="1" x14ac:dyDescent="0.25">
      <c r="A105" s="215" t="s">
        <v>208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</row>
    <row r="106" spans="1:16" ht="21" customHeight="1" x14ac:dyDescent="0.25">
      <c r="A106" s="54" t="s">
        <v>124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</row>
    <row r="107" spans="1:16" ht="19.5" customHeight="1" x14ac:dyDescent="0.25">
      <c r="A107" s="55" t="s">
        <v>119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</row>
    <row r="108" spans="1:16" ht="20.25" customHeight="1" x14ac:dyDescent="0.25">
      <c r="A108" s="55" t="s">
        <v>132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</row>
    <row r="109" spans="1:16" ht="14.25" customHeight="1" x14ac:dyDescent="0.25">
      <c r="A109" s="17"/>
      <c r="B109" s="183"/>
      <c r="C109" s="183"/>
      <c r="D109" s="183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ht="24" customHeight="1" x14ac:dyDescent="0.25">
      <c r="A110" s="210" t="s">
        <v>24</v>
      </c>
      <c r="B110" s="210" t="s">
        <v>25</v>
      </c>
      <c r="C110" s="210" t="s">
        <v>0</v>
      </c>
      <c r="D110" s="210"/>
      <c r="E110" s="210"/>
      <c r="F110" s="210" t="s">
        <v>33</v>
      </c>
      <c r="G110" s="211" t="s">
        <v>4</v>
      </c>
      <c r="H110" s="212"/>
      <c r="I110" s="212"/>
      <c r="J110" s="213"/>
      <c r="K110" s="210" t="s">
        <v>5</v>
      </c>
      <c r="L110" s="210"/>
      <c r="M110" s="210"/>
      <c r="N110" s="210"/>
      <c r="O110" s="210" t="s">
        <v>31</v>
      </c>
      <c r="P110" s="210" t="s">
        <v>32</v>
      </c>
    </row>
    <row r="111" spans="1:16" ht="29.25" customHeight="1" x14ac:dyDescent="0.25">
      <c r="A111" s="210"/>
      <c r="B111" s="210"/>
      <c r="C111" s="70" t="s">
        <v>27</v>
      </c>
      <c r="D111" s="70" t="s">
        <v>28</v>
      </c>
      <c r="E111" s="70" t="s">
        <v>29</v>
      </c>
      <c r="F111" s="210"/>
      <c r="G111" s="70" t="s">
        <v>30</v>
      </c>
      <c r="H111" s="70" t="s">
        <v>1</v>
      </c>
      <c r="I111" s="70" t="s">
        <v>2</v>
      </c>
      <c r="J111" s="70" t="s">
        <v>3</v>
      </c>
      <c r="K111" s="70" t="s">
        <v>6</v>
      </c>
      <c r="L111" s="70" t="s">
        <v>8</v>
      </c>
      <c r="M111" s="70" t="s">
        <v>7</v>
      </c>
      <c r="N111" s="70" t="s">
        <v>9</v>
      </c>
      <c r="O111" s="210"/>
      <c r="P111" s="210"/>
    </row>
    <row r="112" spans="1:16" ht="20.25" customHeight="1" x14ac:dyDescent="0.25">
      <c r="A112" s="70">
        <v>1</v>
      </c>
      <c r="B112" s="70">
        <v>2</v>
      </c>
      <c r="C112" s="70">
        <v>3</v>
      </c>
      <c r="D112" s="70">
        <v>4</v>
      </c>
      <c r="E112" s="70">
        <v>5</v>
      </c>
      <c r="F112" s="70">
        <v>6</v>
      </c>
      <c r="G112" s="70">
        <v>7</v>
      </c>
      <c r="H112" s="70">
        <v>8</v>
      </c>
      <c r="I112" s="70">
        <v>9</v>
      </c>
      <c r="J112" s="70">
        <v>10</v>
      </c>
      <c r="K112" s="70">
        <v>11</v>
      </c>
      <c r="L112" s="70">
        <v>12</v>
      </c>
      <c r="M112" s="70">
        <v>13</v>
      </c>
      <c r="N112" s="70">
        <v>14</v>
      </c>
      <c r="O112" s="70">
        <v>15</v>
      </c>
      <c r="P112" s="70">
        <v>16</v>
      </c>
    </row>
    <row r="113" spans="1:16" ht="20.25" customHeight="1" x14ac:dyDescent="0.25">
      <c r="A113" s="207" t="s">
        <v>10</v>
      </c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9"/>
    </row>
    <row r="114" spans="1:16" ht="21.75" customHeight="1" x14ac:dyDescent="0.25">
      <c r="A114" s="69" t="s">
        <v>150</v>
      </c>
      <c r="B114" s="70" t="s">
        <v>34</v>
      </c>
      <c r="C114" s="68">
        <v>7.36</v>
      </c>
      <c r="D114" s="68">
        <v>10.24</v>
      </c>
      <c r="E114" s="68">
        <v>35.44</v>
      </c>
      <c r="F114" s="68">
        <v>263.2</v>
      </c>
      <c r="G114" s="68">
        <v>0.08</v>
      </c>
      <c r="H114" s="68">
        <v>0.94</v>
      </c>
      <c r="I114" s="68">
        <v>0.06</v>
      </c>
      <c r="J114" s="68">
        <v>0.19</v>
      </c>
      <c r="K114" s="68">
        <v>213.82</v>
      </c>
      <c r="L114" s="68">
        <v>33.020000000000003</v>
      </c>
      <c r="M114" s="68">
        <v>158.63</v>
      </c>
      <c r="N114" s="71">
        <v>0.5</v>
      </c>
      <c r="O114" s="72">
        <v>311</v>
      </c>
      <c r="P114" s="72">
        <v>2004</v>
      </c>
    </row>
    <row r="115" spans="1:16" ht="20.25" customHeight="1" x14ac:dyDescent="0.25">
      <c r="A115" s="69" t="s">
        <v>151</v>
      </c>
      <c r="B115" s="57" t="s">
        <v>135</v>
      </c>
      <c r="C115" s="68">
        <v>6.08</v>
      </c>
      <c r="D115" s="68">
        <v>3.44</v>
      </c>
      <c r="E115" s="68">
        <v>19</v>
      </c>
      <c r="F115" s="68">
        <v>136</v>
      </c>
      <c r="G115" s="68">
        <v>0.06</v>
      </c>
      <c r="H115" s="68">
        <v>7.0000000000000007E-2</v>
      </c>
      <c r="I115" s="68">
        <v>7.0000000000000007E-2</v>
      </c>
      <c r="J115" s="68">
        <v>0.38</v>
      </c>
      <c r="K115" s="68">
        <v>122</v>
      </c>
      <c r="L115" s="68">
        <v>18.600000000000001</v>
      </c>
      <c r="M115" s="68">
        <v>118</v>
      </c>
      <c r="N115" s="68">
        <v>0.84</v>
      </c>
      <c r="O115" s="57">
        <v>3</v>
      </c>
      <c r="P115" s="57">
        <v>2004</v>
      </c>
    </row>
    <row r="116" spans="1:16" ht="22.5" customHeight="1" x14ac:dyDescent="0.25">
      <c r="A116" s="112" t="s">
        <v>111</v>
      </c>
      <c r="B116" s="57">
        <v>200</v>
      </c>
      <c r="C116" s="111">
        <v>3.2</v>
      </c>
      <c r="D116" s="111">
        <v>2.7</v>
      </c>
      <c r="E116" s="111">
        <v>15.9</v>
      </c>
      <c r="F116" s="111">
        <v>79</v>
      </c>
      <c r="G116" s="111">
        <v>0.04</v>
      </c>
      <c r="H116" s="111">
        <v>1.3</v>
      </c>
      <c r="I116" s="111">
        <v>0.02</v>
      </c>
      <c r="J116" s="111">
        <v>0</v>
      </c>
      <c r="K116" s="111">
        <v>226</v>
      </c>
      <c r="L116" s="111">
        <v>14</v>
      </c>
      <c r="M116" s="111">
        <v>190</v>
      </c>
      <c r="N116" s="111">
        <v>0.1</v>
      </c>
      <c r="O116" s="57">
        <v>695</v>
      </c>
      <c r="P116" s="57">
        <v>2004</v>
      </c>
    </row>
    <row r="117" spans="1:16" ht="21" customHeight="1" x14ac:dyDescent="0.25">
      <c r="A117" s="69" t="s">
        <v>203</v>
      </c>
      <c r="B117" s="57">
        <v>20</v>
      </c>
      <c r="C117" s="68">
        <v>2.5</v>
      </c>
      <c r="D117" s="68">
        <v>2.5</v>
      </c>
      <c r="E117" s="68">
        <v>38.75</v>
      </c>
      <c r="F117" s="68">
        <v>162.6</v>
      </c>
      <c r="G117" s="68">
        <v>0.02</v>
      </c>
      <c r="H117" s="68">
        <v>0</v>
      </c>
      <c r="I117" s="68">
        <v>0</v>
      </c>
      <c r="J117" s="68">
        <v>1.1100000000000001</v>
      </c>
      <c r="K117" s="68">
        <v>2.4</v>
      </c>
      <c r="L117" s="68">
        <v>1.8</v>
      </c>
      <c r="M117" s="68">
        <v>57</v>
      </c>
      <c r="N117" s="68">
        <v>0.18</v>
      </c>
      <c r="O117" s="57" t="s">
        <v>79</v>
      </c>
      <c r="P117" s="57"/>
    </row>
    <row r="118" spans="1:16" ht="20.25" customHeight="1" x14ac:dyDescent="0.25">
      <c r="A118" s="58" t="s">
        <v>35</v>
      </c>
      <c r="B118" s="70"/>
      <c r="C118" s="59">
        <f t="shared" ref="C118:N118" si="13">SUM(C114:C117)</f>
        <v>19.14</v>
      </c>
      <c r="D118" s="59">
        <f t="shared" si="13"/>
        <v>18.88</v>
      </c>
      <c r="E118" s="59">
        <f t="shared" si="13"/>
        <v>109.09</v>
      </c>
      <c r="F118" s="59">
        <f t="shared" si="13"/>
        <v>640.79999999999995</v>
      </c>
      <c r="G118" s="59">
        <f t="shared" si="13"/>
        <v>0.2</v>
      </c>
      <c r="H118" s="59">
        <f t="shared" si="13"/>
        <v>2.31</v>
      </c>
      <c r="I118" s="59">
        <f t="shared" si="13"/>
        <v>0.15</v>
      </c>
      <c r="J118" s="59">
        <f t="shared" si="13"/>
        <v>1.6800000000000002</v>
      </c>
      <c r="K118" s="59">
        <f t="shared" si="13"/>
        <v>564.21999999999991</v>
      </c>
      <c r="L118" s="59">
        <f t="shared" si="13"/>
        <v>67.42</v>
      </c>
      <c r="M118" s="59">
        <f t="shared" si="13"/>
        <v>523.63</v>
      </c>
      <c r="N118" s="59">
        <f t="shared" si="13"/>
        <v>1.6199999999999999</v>
      </c>
      <c r="O118" s="68"/>
      <c r="P118" s="68"/>
    </row>
    <row r="119" spans="1:16" ht="21.75" customHeight="1" x14ac:dyDescent="0.25">
      <c r="A119" s="207" t="s">
        <v>11</v>
      </c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9"/>
    </row>
    <row r="120" spans="1:16" ht="23.25" customHeight="1" x14ac:dyDescent="0.25">
      <c r="A120" s="112" t="s">
        <v>143</v>
      </c>
      <c r="B120" s="70" t="s">
        <v>98</v>
      </c>
      <c r="C120" s="61">
        <v>2.88</v>
      </c>
      <c r="D120" s="61">
        <v>4.9000000000000004</v>
      </c>
      <c r="E120" s="61">
        <v>21.88</v>
      </c>
      <c r="F120" s="61">
        <v>147.09</v>
      </c>
      <c r="G120" s="61">
        <v>0.02</v>
      </c>
      <c r="H120" s="61">
        <v>7.95</v>
      </c>
      <c r="I120" s="61">
        <v>0</v>
      </c>
      <c r="J120" s="61">
        <v>2.4</v>
      </c>
      <c r="K120" s="61">
        <v>34.200000000000003</v>
      </c>
      <c r="L120" s="61">
        <v>26.25</v>
      </c>
      <c r="M120" s="61">
        <v>153</v>
      </c>
      <c r="N120" s="61">
        <v>0.95</v>
      </c>
      <c r="O120" s="57">
        <v>110</v>
      </c>
      <c r="P120" s="57">
        <v>2004</v>
      </c>
    </row>
    <row r="121" spans="1:16" ht="21" customHeight="1" x14ac:dyDescent="0.25">
      <c r="A121" s="69" t="s">
        <v>142</v>
      </c>
      <c r="B121" s="70">
        <v>200</v>
      </c>
      <c r="C121" s="61">
        <v>18.52</v>
      </c>
      <c r="D121" s="61">
        <v>20.68</v>
      </c>
      <c r="E121" s="61">
        <v>48.94</v>
      </c>
      <c r="F121" s="61">
        <v>468.91</v>
      </c>
      <c r="G121" s="61">
        <v>0.14000000000000001</v>
      </c>
      <c r="H121" s="61">
        <v>7.72</v>
      </c>
      <c r="I121" s="61">
        <v>0</v>
      </c>
      <c r="J121" s="61">
        <v>0.54</v>
      </c>
      <c r="K121" s="61">
        <v>34.86</v>
      </c>
      <c r="L121" s="61">
        <v>18.54</v>
      </c>
      <c r="M121" s="61">
        <v>255.14</v>
      </c>
      <c r="N121" s="61">
        <v>0.42</v>
      </c>
      <c r="O121" s="57">
        <v>436</v>
      </c>
      <c r="P121" s="57">
        <v>2004</v>
      </c>
    </row>
    <row r="122" spans="1:16" ht="21.75" customHeight="1" x14ac:dyDescent="0.25">
      <c r="A122" s="69" t="s">
        <v>95</v>
      </c>
      <c r="B122" s="70">
        <v>60</v>
      </c>
      <c r="C122" s="61">
        <v>0.4</v>
      </c>
      <c r="D122" s="61">
        <v>0.05</v>
      </c>
      <c r="E122" s="61">
        <v>0.85</v>
      </c>
      <c r="F122" s="61">
        <v>6.5</v>
      </c>
      <c r="G122" s="61">
        <v>0.02</v>
      </c>
      <c r="H122" s="61">
        <v>3.5</v>
      </c>
      <c r="I122" s="61">
        <v>0</v>
      </c>
      <c r="J122" s="61">
        <v>0.1</v>
      </c>
      <c r="K122" s="61">
        <v>11.5</v>
      </c>
      <c r="L122" s="61">
        <v>7</v>
      </c>
      <c r="M122" s="61">
        <v>12</v>
      </c>
      <c r="N122" s="61">
        <v>0.6</v>
      </c>
      <c r="O122" s="57" t="s">
        <v>138</v>
      </c>
      <c r="P122" s="57">
        <v>2011</v>
      </c>
    </row>
    <row r="123" spans="1:16" ht="21" customHeight="1" x14ac:dyDescent="0.25">
      <c r="A123" s="69" t="s">
        <v>15</v>
      </c>
      <c r="B123" s="70">
        <v>200</v>
      </c>
      <c r="C123" s="61">
        <v>0.1</v>
      </c>
      <c r="D123" s="61">
        <v>0</v>
      </c>
      <c r="E123" s="61">
        <v>15</v>
      </c>
      <c r="F123" s="61">
        <v>65</v>
      </c>
      <c r="G123" s="61">
        <v>0</v>
      </c>
      <c r="H123" s="61">
        <v>0.02</v>
      </c>
      <c r="I123" s="61">
        <v>0</v>
      </c>
      <c r="J123" s="61">
        <v>0</v>
      </c>
      <c r="K123" s="61">
        <v>11</v>
      </c>
      <c r="L123" s="61">
        <v>1.3</v>
      </c>
      <c r="M123" s="61">
        <v>3</v>
      </c>
      <c r="N123" s="61">
        <v>0.3</v>
      </c>
      <c r="O123" s="57">
        <v>685</v>
      </c>
      <c r="P123" s="57">
        <v>2004</v>
      </c>
    </row>
    <row r="124" spans="1:16" ht="24.75" customHeight="1" x14ac:dyDescent="0.25">
      <c r="A124" s="62" t="s">
        <v>110</v>
      </c>
      <c r="B124" s="70">
        <f t="shared" ref="B124:O124" si="14">B100</f>
        <v>45</v>
      </c>
      <c r="C124" s="61">
        <f t="shared" si="14"/>
        <v>2.4700000000000002</v>
      </c>
      <c r="D124" s="61">
        <f t="shared" si="14"/>
        <v>0.54</v>
      </c>
      <c r="E124" s="61">
        <f t="shared" si="14"/>
        <v>16.3</v>
      </c>
      <c r="F124" s="61">
        <f t="shared" si="14"/>
        <v>82.03</v>
      </c>
      <c r="G124" s="61">
        <f t="shared" si="14"/>
        <v>0.12</v>
      </c>
      <c r="H124" s="61">
        <f t="shared" si="14"/>
        <v>0</v>
      </c>
      <c r="I124" s="61">
        <f t="shared" si="14"/>
        <v>0</v>
      </c>
      <c r="J124" s="61">
        <f t="shared" si="14"/>
        <v>0.41</v>
      </c>
      <c r="K124" s="61">
        <f t="shared" si="14"/>
        <v>15.8</v>
      </c>
      <c r="L124" s="61">
        <f t="shared" si="14"/>
        <v>7</v>
      </c>
      <c r="M124" s="61">
        <f t="shared" si="14"/>
        <v>91.7</v>
      </c>
      <c r="N124" s="61">
        <f t="shared" si="14"/>
        <v>0.4</v>
      </c>
      <c r="O124" s="61" t="str">
        <f t="shared" si="14"/>
        <v>ТК</v>
      </c>
      <c r="P124" s="61"/>
    </row>
    <row r="125" spans="1:16" ht="21" customHeight="1" x14ac:dyDescent="0.25">
      <c r="A125" s="63" t="s">
        <v>35</v>
      </c>
      <c r="B125" s="89"/>
      <c r="C125" s="65">
        <f>SUM(C120:C124)</f>
        <v>24.369999999999997</v>
      </c>
      <c r="D125" s="65">
        <f t="shared" ref="D125:N125" si="15">SUM(D120:D124)</f>
        <v>26.169999999999998</v>
      </c>
      <c r="E125" s="65">
        <f t="shared" si="15"/>
        <v>102.96999999999998</v>
      </c>
      <c r="F125" s="65">
        <f t="shared" si="15"/>
        <v>769.53</v>
      </c>
      <c r="G125" s="65">
        <f t="shared" si="15"/>
        <v>0.3</v>
      </c>
      <c r="H125" s="65">
        <f t="shared" si="15"/>
        <v>19.190000000000001</v>
      </c>
      <c r="I125" s="65">
        <f t="shared" si="15"/>
        <v>0</v>
      </c>
      <c r="J125" s="65">
        <f t="shared" si="15"/>
        <v>3.45</v>
      </c>
      <c r="K125" s="65">
        <f t="shared" si="15"/>
        <v>107.36</v>
      </c>
      <c r="L125" s="65">
        <f t="shared" si="15"/>
        <v>60.089999999999996</v>
      </c>
      <c r="M125" s="65">
        <f t="shared" si="15"/>
        <v>514.84</v>
      </c>
      <c r="N125" s="65">
        <f t="shared" si="15"/>
        <v>2.6699999999999995</v>
      </c>
      <c r="O125" s="65"/>
      <c r="P125" s="65"/>
    </row>
    <row r="126" spans="1:16" ht="21.75" customHeight="1" x14ac:dyDescent="0.25">
      <c r="A126" s="63" t="s">
        <v>38</v>
      </c>
      <c r="B126" s="64"/>
      <c r="C126" s="65">
        <f t="shared" ref="C126:N126" si="16">C118+C125</f>
        <v>43.51</v>
      </c>
      <c r="D126" s="65">
        <f t="shared" si="16"/>
        <v>45.05</v>
      </c>
      <c r="E126" s="65">
        <f t="shared" si="16"/>
        <v>212.06</v>
      </c>
      <c r="F126" s="65">
        <f t="shared" si="16"/>
        <v>1410.33</v>
      </c>
      <c r="G126" s="65">
        <f t="shared" si="16"/>
        <v>0.5</v>
      </c>
      <c r="H126" s="65">
        <f t="shared" si="16"/>
        <v>21.5</v>
      </c>
      <c r="I126" s="65">
        <f t="shared" si="16"/>
        <v>0.15</v>
      </c>
      <c r="J126" s="65">
        <f t="shared" si="16"/>
        <v>5.1300000000000008</v>
      </c>
      <c r="K126" s="65">
        <f t="shared" si="16"/>
        <v>671.57999999999993</v>
      </c>
      <c r="L126" s="65">
        <f t="shared" si="16"/>
        <v>127.50999999999999</v>
      </c>
      <c r="M126" s="65">
        <f t="shared" si="16"/>
        <v>1038.47</v>
      </c>
      <c r="N126" s="65">
        <f t="shared" si="16"/>
        <v>4.2899999999999991</v>
      </c>
      <c r="O126" s="65"/>
      <c r="P126" s="65"/>
    </row>
    <row r="127" spans="1:16" ht="22.5" customHeight="1" x14ac:dyDescent="0.25">
      <c r="A127" s="81"/>
      <c r="B127" s="82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</row>
    <row r="128" spans="1:16" ht="17.25" customHeight="1" x14ac:dyDescent="0.25">
      <c r="A128" s="203" t="s">
        <v>162</v>
      </c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</row>
    <row r="129" spans="1:17" ht="17.25" customHeight="1" x14ac:dyDescent="0.25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</row>
    <row r="130" spans="1:17" ht="35.25" customHeight="1" x14ac:dyDescent="0.25">
      <c r="A130" s="215" t="s">
        <v>208</v>
      </c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</row>
    <row r="131" spans="1:17" ht="20.25" customHeight="1" x14ac:dyDescent="0.25">
      <c r="A131" s="54" t="s">
        <v>125</v>
      </c>
      <c r="B131" s="82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</row>
    <row r="132" spans="1:17" ht="21.75" customHeight="1" x14ac:dyDescent="0.25">
      <c r="A132" s="55" t="s">
        <v>119</v>
      </c>
      <c r="B132" s="82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</row>
    <row r="133" spans="1:17" ht="21.75" customHeight="1" x14ac:dyDescent="0.25">
      <c r="A133" s="55" t="s">
        <v>132</v>
      </c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</row>
    <row r="134" spans="1:17" ht="15.75" customHeight="1" x14ac:dyDescent="0.25">
      <c r="A134" s="17"/>
      <c r="B134" s="183"/>
      <c r="C134" s="183"/>
      <c r="D134" s="183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7" ht="28.5" customHeight="1" x14ac:dyDescent="0.25">
      <c r="A135" s="210" t="s">
        <v>24</v>
      </c>
      <c r="B135" s="210" t="s">
        <v>25</v>
      </c>
      <c r="C135" s="210" t="s">
        <v>0</v>
      </c>
      <c r="D135" s="210"/>
      <c r="E135" s="210"/>
      <c r="F135" s="210" t="s">
        <v>33</v>
      </c>
      <c r="G135" s="211" t="s">
        <v>4</v>
      </c>
      <c r="H135" s="212"/>
      <c r="I135" s="212"/>
      <c r="J135" s="213"/>
      <c r="K135" s="210" t="s">
        <v>5</v>
      </c>
      <c r="L135" s="210"/>
      <c r="M135" s="210"/>
      <c r="N135" s="210"/>
      <c r="O135" s="210" t="s">
        <v>31</v>
      </c>
      <c r="P135" s="210" t="s">
        <v>32</v>
      </c>
    </row>
    <row r="136" spans="1:17" ht="30.75" customHeight="1" x14ac:dyDescent="0.25">
      <c r="A136" s="210"/>
      <c r="B136" s="210"/>
      <c r="C136" s="70" t="s">
        <v>27</v>
      </c>
      <c r="D136" s="70" t="s">
        <v>28</v>
      </c>
      <c r="E136" s="70" t="s">
        <v>29</v>
      </c>
      <c r="F136" s="210"/>
      <c r="G136" s="70" t="s">
        <v>30</v>
      </c>
      <c r="H136" s="70" t="s">
        <v>1</v>
      </c>
      <c r="I136" s="70" t="s">
        <v>2</v>
      </c>
      <c r="J136" s="70" t="s">
        <v>3</v>
      </c>
      <c r="K136" s="70" t="s">
        <v>6</v>
      </c>
      <c r="L136" s="70" t="s">
        <v>8</v>
      </c>
      <c r="M136" s="70" t="s">
        <v>7</v>
      </c>
      <c r="N136" s="70" t="s">
        <v>9</v>
      </c>
      <c r="O136" s="210"/>
      <c r="P136" s="210"/>
    </row>
    <row r="137" spans="1:17" ht="18.75" customHeight="1" x14ac:dyDescent="0.25">
      <c r="A137" s="70">
        <v>1</v>
      </c>
      <c r="B137" s="70">
        <v>2</v>
      </c>
      <c r="C137" s="70">
        <v>3</v>
      </c>
      <c r="D137" s="70">
        <v>4</v>
      </c>
      <c r="E137" s="70">
        <v>5</v>
      </c>
      <c r="F137" s="70">
        <v>6</v>
      </c>
      <c r="G137" s="70">
        <v>7</v>
      </c>
      <c r="H137" s="70">
        <v>8</v>
      </c>
      <c r="I137" s="70">
        <v>9</v>
      </c>
      <c r="J137" s="70">
        <v>10</v>
      </c>
      <c r="K137" s="70">
        <v>11</v>
      </c>
      <c r="L137" s="70">
        <v>12</v>
      </c>
      <c r="M137" s="70">
        <v>13</v>
      </c>
      <c r="N137" s="70">
        <v>14</v>
      </c>
      <c r="O137" s="70">
        <v>15</v>
      </c>
      <c r="P137" s="70">
        <v>16</v>
      </c>
    </row>
    <row r="138" spans="1:17" ht="21.75" customHeight="1" x14ac:dyDescent="0.25">
      <c r="A138" s="207" t="s">
        <v>10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9"/>
    </row>
    <row r="139" spans="1:17" ht="23.25" customHeight="1" x14ac:dyDescent="0.25">
      <c r="A139" s="77" t="s">
        <v>152</v>
      </c>
      <c r="B139" s="70">
        <v>150</v>
      </c>
      <c r="C139" s="68">
        <v>14.6</v>
      </c>
      <c r="D139" s="68">
        <v>19.7</v>
      </c>
      <c r="E139" s="68">
        <v>2.63</v>
      </c>
      <c r="F139" s="162">
        <v>266</v>
      </c>
      <c r="G139" s="68">
        <v>0.08</v>
      </c>
      <c r="H139" s="68">
        <v>0.5</v>
      </c>
      <c r="I139" s="68">
        <v>0.3</v>
      </c>
      <c r="J139" s="68">
        <v>0.69</v>
      </c>
      <c r="K139" s="68">
        <v>226</v>
      </c>
      <c r="L139" s="68">
        <v>18.47</v>
      </c>
      <c r="M139" s="68">
        <v>338</v>
      </c>
      <c r="N139" s="71">
        <v>1.31</v>
      </c>
      <c r="O139" s="72">
        <v>340</v>
      </c>
      <c r="P139" s="72">
        <v>2004</v>
      </c>
    </row>
    <row r="140" spans="1:17" ht="21.75" customHeight="1" x14ac:dyDescent="0.25">
      <c r="A140" s="69" t="str">
        <f t="shared" ref="A140:P140" si="17">A13</f>
        <v>Бутерброд с колбасой п/к</v>
      </c>
      <c r="B140" s="57" t="str">
        <f t="shared" si="17"/>
        <v>20/20</v>
      </c>
      <c r="C140" s="68">
        <f t="shared" si="17"/>
        <v>4.54</v>
      </c>
      <c r="D140" s="68">
        <f t="shared" si="17"/>
        <v>7.82</v>
      </c>
      <c r="E140" s="68">
        <f t="shared" si="17"/>
        <v>9.7200000000000006</v>
      </c>
      <c r="F140" s="162">
        <f t="shared" si="17"/>
        <v>127</v>
      </c>
      <c r="G140" s="68">
        <f t="shared" si="17"/>
        <v>7.0000000000000007E-2</v>
      </c>
      <c r="H140" s="68">
        <f t="shared" si="17"/>
        <v>0</v>
      </c>
      <c r="I140" s="68">
        <f t="shared" si="17"/>
        <v>0</v>
      </c>
      <c r="J140" s="68">
        <f t="shared" si="17"/>
        <v>0.36</v>
      </c>
      <c r="K140" s="68">
        <f t="shared" si="17"/>
        <v>10</v>
      </c>
      <c r="L140" s="68">
        <f t="shared" si="17"/>
        <v>14.4</v>
      </c>
      <c r="M140" s="68">
        <f t="shared" si="17"/>
        <v>65</v>
      </c>
      <c r="N140" s="68">
        <f t="shared" si="17"/>
        <v>0.96</v>
      </c>
      <c r="O140" s="93">
        <f t="shared" si="17"/>
        <v>6</v>
      </c>
      <c r="P140" s="57">
        <f t="shared" si="17"/>
        <v>2004</v>
      </c>
    </row>
    <row r="141" spans="1:17" s="91" customFormat="1" ht="21.75" customHeight="1" x14ac:dyDescent="0.25">
      <c r="A141" s="69" t="str">
        <f t="shared" ref="A141:P141" si="18">A91</f>
        <v>Чай с сахаром</v>
      </c>
      <c r="B141" s="57">
        <f t="shared" si="18"/>
        <v>200</v>
      </c>
      <c r="C141" s="68">
        <f t="shared" si="18"/>
        <v>0.1</v>
      </c>
      <c r="D141" s="68">
        <f t="shared" si="18"/>
        <v>0</v>
      </c>
      <c r="E141" s="68">
        <f t="shared" si="18"/>
        <v>15</v>
      </c>
      <c r="F141" s="68">
        <f t="shared" si="18"/>
        <v>65</v>
      </c>
      <c r="G141" s="68">
        <f t="shared" si="18"/>
        <v>0</v>
      </c>
      <c r="H141" s="68">
        <f t="shared" si="18"/>
        <v>0.02</v>
      </c>
      <c r="I141" s="68">
        <f t="shared" si="18"/>
        <v>0</v>
      </c>
      <c r="J141" s="68">
        <f t="shared" si="18"/>
        <v>0</v>
      </c>
      <c r="K141" s="68">
        <f t="shared" si="18"/>
        <v>11</v>
      </c>
      <c r="L141" s="68">
        <f t="shared" si="18"/>
        <v>1.3</v>
      </c>
      <c r="M141" s="68">
        <f t="shared" si="18"/>
        <v>3</v>
      </c>
      <c r="N141" s="68">
        <f t="shared" si="18"/>
        <v>0.3</v>
      </c>
      <c r="O141" s="126">
        <f t="shared" si="18"/>
        <v>685</v>
      </c>
      <c r="P141" s="57">
        <f t="shared" si="18"/>
        <v>2004</v>
      </c>
      <c r="Q141" s="90"/>
    </row>
    <row r="142" spans="1:17" ht="21" customHeight="1" x14ac:dyDescent="0.25">
      <c r="A142" s="58" t="s">
        <v>35</v>
      </c>
      <c r="B142" s="70"/>
      <c r="C142" s="59">
        <f>SUM(C139:C141)</f>
        <v>19.240000000000002</v>
      </c>
      <c r="D142" s="59">
        <f t="shared" ref="D142:N142" si="19">SUM(D139:D141)</f>
        <v>27.52</v>
      </c>
      <c r="E142" s="59">
        <f t="shared" si="19"/>
        <v>27.35</v>
      </c>
      <c r="F142" s="59">
        <f t="shared" si="19"/>
        <v>458</v>
      </c>
      <c r="G142" s="59">
        <f t="shared" si="19"/>
        <v>0.15000000000000002</v>
      </c>
      <c r="H142" s="59">
        <f t="shared" si="19"/>
        <v>0.52</v>
      </c>
      <c r="I142" s="59">
        <f t="shared" si="19"/>
        <v>0.3</v>
      </c>
      <c r="J142" s="59">
        <f t="shared" si="19"/>
        <v>1.0499999999999998</v>
      </c>
      <c r="K142" s="59">
        <f t="shared" si="19"/>
        <v>247</v>
      </c>
      <c r="L142" s="59">
        <f t="shared" si="19"/>
        <v>34.169999999999995</v>
      </c>
      <c r="M142" s="59">
        <f t="shared" si="19"/>
        <v>406</v>
      </c>
      <c r="N142" s="59">
        <f t="shared" si="19"/>
        <v>2.57</v>
      </c>
      <c r="O142" s="68"/>
      <c r="P142" s="68"/>
    </row>
    <row r="143" spans="1:17" ht="19.5" customHeight="1" x14ac:dyDescent="0.25">
      <c r="A143" s="207" t="s">
        <v>11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9"/>
    </row>
    <row r="144" spans="1:17" ht="21.75" customHeight="1" x14ac:dyDescent="0.25">
      <c r="A144" s="129" t="s">
        <v>154</v>
      </c>
      <c r="B144" s="70">
        <v>60</v>
      </c>
      <c r="C144" s="61">
        <v>0.84</v>
      </c>
      <c r="D144" s="61">
        <v>4.92</v>
      </c>
      <c r="E144" s="61">
        <v>4.8</v>
      </c>
      <c r="F144" s="61">
        <v>66</v>
      </c>
      <c r="G144" s="61">
        <v>0.01</v>
      </c>
      <c r="H144" s="61">
        <v>5.44</v>
      </c>
      <c r="I144" s="61">
        <v>0</v>
      </c>
      <c r="J144" s="61">
        <v>1.38</v>
      </c>
      <c r="K144" s="61">
        <v>22.29</v>
      </c>
      <c r="L144" s="61">
        <v>11.4</v>
      </c>
      <c r="M144" s="61">
        <v>22.8</v>
      </c>
      <c r="N144" s="61">
        <v>0.78</v>
      </c>
      <c r="O144" s="122">
        <v>25</v>
      </c>
      <c r="P144" s="57">
        <v>2003</v>
      </c>
    </row>
    <row r="145" spans="1:16" ht="24" customHeight="1" x14ac:dyDescent="0.25">
      <c r="A145" s="112" t="s">
        <v>71</v>
      </c>
      <c r="B145" s="70" t="s">
        <v>98</v>
      </c>
      <c r="C145" s="61">
        <v>3.1</v>
      </c>
      <c r="D145" s="61">
        <v>5.83</v>
      </c>
      <c r="E145" s="61">
        <v>18.399999999999999</v>
      </c>
      <c r="F145" s="61">
        <v>142.37</v>
      </c>
      <c r="G145" s="61">
        <v>0.05</v>
      </c>
      <c r="H145" s="61">
        <v>11.98</v>
      </c>
      <c r="I145" s="61">
        <v>0</v>
      </c>
      <c r="J145" s="61">
        <v>2.38</v>
      </c>
      <c r="K145" s="61">
        <v>32.43</v>
      </c>
      <c r="L145" s="61">
        <v>22.25</v>
      </c>
      <c r="M145" s="61">
        <v>134</v>
      </c>
      <c r="N145" s="61">
        <v>0.7</v>
      </c>
      <c r="O145" s="57">
        <v>124</v>
      </c>
      <c r="P145" s="57">
        <f>Младшие!P184</f>
        <v>2004</v>
      </c>
    </row>
    <row r="146" spans="1:16" ht="21.75" customHeight="1" x14ac:dyDescent="0.25">
      <c r="A146" s="60" t="s">
        <v>147</v>
      </c>
      <c r="B146" s="70">
        <v>100</v>
      </c>
      <c r="C146" s="61">
        <v>13.17</v>
      </c>
      <c r="D146" s="61">
        <v>7.7</v>
      </c>
      <c r="E146" s="61">
        <v>5.5</v>
      </c>
      <c r="F146" s="61">
        <v>144</v>
      </c>
      <c r="G146" s="61">
        <v>0.21</v>
      </c>
      <c r="H146" s="61">
        <v>10</v>
      </c>
      <c r="I146" s="61">
        <v>0.85</v>
      </c>
      <c r="J146" s="61">
        <v>0.8</v>
      </c>
      <c r="K146" s="61">
        <v>225</v>
      </c>
      <c r="L146" s="61">
        <v>13.09</v>
      </c>
      <c r="M146" s="61">
        <v>260.52</v>
      </c>
      <c r="N146" s="61">
        <v>2.88</v>
      </c>
      <c r="O146" s="57">
        <v>439</v>
      </c>
      <c r="P146" s="57">
        <v>2004</v>
      </c>
    </row>
    <row r="147" spans="1:16" ht="21.75" customHeight="1" x14ac:dyDescent="0.25">
      <c r="A147" s="60" t="s">
        <v>37</v>
      </c>
      <c r="B147" s="70" t="s">
        <v>23</v>
      </c>
      <c r="C147" s="61">
        <v>8.4</v>
      </c>
      <c r="D147" s="61">
        <v>5.22</v>
      </c>
      <c r="E147" s="61">
        <v>38.74</v>
      </c>
      <c r="F147" s="61">
        <v>223.2</v>
      </c>
      <c r="G147" s="61">
        <v>0.18</v>
      </c>
      <c r="H147" s="61">
        <v>0</v>
      </c>
      <c r="I147" s="61">
        <v>0.05</v>
      </c>
      <c r="J147" s="61">
        <v>0.62</v>
      </c>
      <c r="K147" s="61">
        <v>112.95</v>
      </c>
      <c r="L147" s="61">
        <v>35.299999999999997</v>
      </c>
      <c r="M147" s="61">
        <v>332.65</v>
      </c>
      <c r="N147" s="61">
        <v>2.2000000000000002</v>
      </c>
      <c r="O147" s="57">
        <v>297</v>
      </c>
      <c r="P147" s="57">
        <f>P99</f>
        <v>2004</v>
      </c>
    </row>
    <row r="148" spans="1:16" ht="21.75" customHeight="1" x14ac:dyDescent="0.25">
      <c r="A148" s="60" t="s">
        <v>155</v>
      </c>
      <c r="B148" s="125">
        <v>200</v>
      </c>
      <c r="C148" s="61">
        <v>0.2</v>
      </c>
      <c r="D148" s="61">
        <v>0.1</v>
      </c>
      <c r="E148" s="61">
        <v>17.2</v>
      </c>
      <c r="F148" s="61">
        <v>68</v>
      </c>
      <c r="G148" s="61">
        <v>0</v>
      </c>
      <c r="H148" s="61">
        <v>1.6</v>
      </c>
      <c r="I148" s="61">
        <v>0</v>
      </c>
      <c r="J148" s="61">
        <v>0</v>
      </c>
      <c r="K148" s="61">
        <v>6.04</v>
      </c>
      <c r="L148" s="61">
        <v>6</v>
      </c>
      <c r="M148" s="61">
        <v>13</v>
      </c>
      <c r="N148" s="61">
        <v>0.8</v>
      </c>
      <c r="O148" s="57">
        <v>631</v>
      </c>
      <c r="P148" s="57">
        <v>2004</v>
      </c>
    </row>
    <row r="149" spans="1:16" ht="21.75" customHeight="1" x14ac:dyDescent="0.25">
      <c r="A149" s="62" t="s">
        <v>110</v>
      </c>
      <c r="B149" s="70">
        <f t="shared" ref="B149:O149" si="20">B124</f>
        <v>45</v>
      </c>
      <c r="C149" s="61">
        <f t="shared" si="20"/>
        <v>2.4700000000000002</v>
      </c>
      <c r="D149" s="61">
        <f t="shared" si="20"/>
        <v>0.54</v>
      </c>
      <c r="E149" s="61">
        <f t="shared" si="20"/>
        <v>16.3</v>
      </c>
      <c r="F149" s="61">
        <f t="shared" si="20"/>
        <v>82.03</v>
      </c>
      <c r="G149" s="61">
        <f t="shared" si="20"/>
        <v>0.12</v>
      </c>
      <c r="H149" s="61">
        <f t="shared" si="20"/>
        <v>0</v>
      </c>
      <c r="I149" s="61">
        <f t="shared" si="20"/>
        <v>0</v>
      </c>
      <c r="J149" s="61">
        <f t="shared" si="20"/>
        <v>0.41</v>
      </c>
      <c r="K149" s="61">
        <f t="shared" si="20"/>
        <v>15.8</v>
      </c>
      <c r="L149" s="61">
        <f t="shared" si="20"/>
        <v>7</v>
      </c>
      <c r="M149" s="61">
        <f t="shared" si="20"/>
        <v>91.7</v>
      </c>
      <c r="N149" s="61">
        <f t="shared" si="20"/>
        <v>0.4</v>
      </c>
      <c r="O149" s="61" t="str">
        <f t="shared" si="20"/>
        <v>ТК</v>
      </c>
      <c r="P149" s="57"/>
    </row>
    <row r="150" spans="1:16" ht="22.5" customHeight="1" x14ac:dyDescent="0.25">
      <c r="A150" s="63" t="s">
        <v>35</v>
      </c>
      <c r="B150" s="64"/>
      <c r="C150" s="65">
        <f>SUM(C144:C149)</f>
        <v>28.179999999999996</v>
      </c>
      <c r="D150" s="65">
        <f t="shared" ref="D150:N150" si="21">SUM(D144:D149)</f>
        <v>24.31</v>
      </c>
      <c r="E150" s="65">
        <f t="shared" si="21"/>
        <v>100.94</v>
      </c>
      <c r="F150" s="65">
        <f t="shared" si="21"/>
        <v>725.59999999999991</v>
      </c>
      <c r="G150" s="65">
        <f t="shared" si="21"/>
        <v>0.57000000000000006</v>
      </c>
      <c r="H150" s="65">
        <f t="shared" si="21"/>
        <v>29.020000000000003</v>
      </c>
      <c r="I150" s="65">
        <f t="shared" si="21"/>
        <v>0.9</v>
      </c>
      <c r="J150" s="65">
        <f t="shared" si="21"/>
        <v>5.59</v>
      </c>
      <c r="K150" s="65">
        <f t="shared" si="21"/>
        <v>414.51000000000005</v>
      </c>
      <c r="L150" s="65">
        <f t="shared" si="21"/>
        <v>95.039999999999992</v>
      </c>
      <c r="M150" s="65">
        <f t="shared" si="21"/>
        <v>854.67000000000007</v>
      </c>
      <c r="N150" s="65">
        <f t="shared" si="21"/>
        <v>7.76</v>
      </c>
      <c r="O150" s="65"/>
      <c r="P150" s="65"/>
    </row>
    <row r="151" spans="1:16" ht="22.5" customHeight="1" x14ac:dyDescent="0.25">
      <c r="A151" s="63" t="s">
        <v>38</v>
      </c>
      <c r="B151" s="64"/>
      <c r="C151" s="65">
        <f>C142+C150</f>
        <v>47.42</v>
      </c>
      <c r="D151" s="65">
        <f t="shared" ref="D151:N151" si="22">D142+D150</f>
        <v>51.83</v>
      </c>
      <c r="E151" s="65">
        <f t="shared" si="22"/>
        <v>128.29</v>
      </c>
      <c r="F151" s="65">
        <f t="shared" si="22"/>
        <v>1183.5999999999999</v>
      </c>
      <c r="G151" s="65">
        <f t="shared" si="22"/>
        <v>0.72000000000000008</v>
      </c>
      <c r="H151" s="65">
        <f t="shared" si="22"/>
        <v>29.540000000000003</v>
      </c>
      <c r="I151" s="65">
        <f t="shared" si="22"/>
        <v>1.2</v>
      </c>
      <c r="J151" s="65">
        <f t="shared" si="22"/>
        <v>6.64</v>
      </c>
      <c r="K151" s="65">
        <f t="shared" si="22"/>
        <v>661.51</v>
      </c>
      <c r="L151" s="65">
        <f t="shared" si="22"/>
        <v>129.20999999999998</v>
      </c>
      <c r="M151" s="65">
        <f t="shared" si="22"/>
        <v>1260.67</v>
      </c>
      <c r="N151" s="65">
        <f t="shared" si="22"/>
        <v>10.33</v>
      </c>
      <c r="O151" s="65"/>
      <c r="P151" s="65"/>
    </row>
    <row r="152" spans="1:16" ht="21" customHeight="1" x14ac:dyDescent="0.25">
      <c r="A152" s="81"/>
      <c r="B152" s="82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</row>
    <row r="153" spans="1:16" ht="17.25" customHeight="1" x14ac:dyDescent="0.25">
      <c r="A153" s="203" t="s">
        <v>162</v>
      </c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</row>
    <row r="154" spans="1:16" ht="20.25" customHeight="1" x14ac:dyDescent="0.25">
      <c r="A154" s="81"/>
      <c r="B154" s="82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</row>
    <row r="155" spans="1:16" ht="33" customHeight="1" x14ac:dyDescent="0.25">
      <c r="A155" s="215" t="s">
        <v>208</v>
      </c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</row>
    <row r="156" spans="1:16" ht="21.75" customHeight="1" x14ac:dyDescent="0.25">
      <c r="A156" s="54" t="s">
        <v>126</v>
      </c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</row>
    <row r="157" spans="1:16" ht="20.25" customHeight="1" x14ac:dyDescent="0.25">
      <c r="A157" s="55" t="s">
        <v>119</v>
      </c>
      <c r="B157" s="84"/>
      <c r="C157" s="84"/>
      <c r="D157" s="84"/>
      <c r="E157" s="84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</row>
    <row r="158" spans="1:16" ht="20.25" customHeight="1" x14ac:dyDescent="0.25">
      <c r="A158" s="55" t="s">
        <v>132</v>
      </c>
      <c r="B158" s="84"/>
      <c r="C158" s="84"/>
      <c r="D158" s="84"/>
      <c r="E158" s="84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</row>
    <row r="159" spans="1:16" ht="15" customHeight="1" x14ac:dyDescent="0.25">
      <c r="A159" s="55"/>
      <c r="B159" s="67"/>
      <c r="C159" s="67"/>
      <c r="D159" s="67"/>
      <c r="E159" s="86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 ht="24" customHeight="1" x14ac:dyDescent="0.25">
      <c r="A160" s="210" t="s">
        <v>24</v>
      </c>
      <c r="B160" s="210" t="s">
        <v>25</v>
      </c>
      <c r="C160" s="210" t="s">
        <v>0</v>
      </c>
      <c r="D160" s="210"/>
      <c r="E160" s="210"/>
      <c r="F160" s="210" t="s">
        <v>33</v>
      </c>
      <c r="G160" s="211" t="s">
        <v>4</v>
      </c>
      <c r="H160" s="212"/>
      <c r="I160" s="212"/>
      <c r="J160" s="213"/>
      <c r="K160" s="210" t="s">
        <v>5</v>
      </c>
      <c r="L160" s="210"/>
      <c r="M160" s="210"/>
      <c r="N160" s="210"/>
      <c r="O160" s="210" t="s">
        <v>31</v>
      </c>
      <c r="P160" s="210" t="s">
        <v>32</v>
      </c>
    </row>
    <row r="161" spans="1:16" ht="30.75" customHeight="1" x14ac:dyDescent="0.25">
      <c r="A161" s="210"/>
      <c r="B161" s="210"/>
      <c r="C161" s="70" t="s">
        <v>27</v>
      </c>
      <c r="D161" s="70" t="s">
        <v>28</v>
      </c>
      <c r="E161" s="70" t="s">
        <v>29</v>
      </c>
      <c r="F161" s="210"/>
      <c r="G161" s="70" t="s">
        <v>30</v>
      </c>
      <c r="H161" s="70" t="s">
        <v>1</v>
      </c>
      <c r="I161" s="70" t="s">
        <v>2</v>
      </c>
      <c r="J161" s="70" t="s">
        <v>3</v>
      </c>
      <c r="K161" s="70" t="s">
        <v>6</v>
      </c>
      <c r="L161" s="70" t="s">
        <v>8</v>
      </c>
      <c r="M161" s="70" t="s">
        <v>7</v>
      </c>
      <c r="N161" s="70" t="s">
        <v>9</v>
      </c>
      <c r="O161" s="210"/>
      <c r="P161" s="210"/>
    </row>
    <row r="162" spans="1:16" ht="20.25" customHeight="1" x14ac:dyDescent="0.25">
      <c r="A162" s="70">
        <v>1</v>
      </c>
      <c r="B162" s="70">
        <v>2</v>
      </c>
      <c r="C162" s="70">
        <v>3</v>
      </c>
      <c r="D162" s="70">
        <v>4</v>
      </c>
      <c r="E162" s="70">
        <v>5</v>
      </c>
      <c r="F162" s="70">
        <v>6</v>
      </c>
      <c r="G162" s="70">
        <v>7</v>
      </c>
      <c r="H162" s="70">
        <v>8</v>
      </c>
      <c r="I162" s="70">
        <v>9</v>
      </c>
      <c r="J162" s="70">
        <v>10</v>
      </c>
      <c r="K162" s="70">
        <v>11</v>
      </c>
      <c r="L162" s="70">
        <v>12</v>
      </c>
      <c r="M162" s="70">
        <v>13</v>
      </c>
      <c r="N162" s="70">
        <v>14</v>
      </c>
      <c r="O162" s="70">
        <v>15</v>
      </c>
      <c r="P162" s="70">
        <v>16</v>
      </c>
    </row>
    <row r="163" spans="1:16" ht="18" customHeight="1" x14ac:dyDescent="0.25">
      <c r="A163" s="214" t="s">
        <v>10</v>
      </c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</row>
    <row r="164" spans="1:16" ht="23.25" customHeight="1" x14ac:dyDescent="0.25">
      <c r="A164" s="77" t="str">
        <f t="shared" ref="A164:P164" si="23">A64</f>
        <v>Запеканка из творога со сгущенным молоком  (120/30)</v>
      </c>
      <c r="B164" s="156">
        <f t="shared" si="23"/>
        <v>150</v>
      </c>
      <c r="C164" s="111">
        <f t="shared" si="23"/>
        <v>18</v>
      </c>
      <c r="D164" s="111">
        <f t="shared" si="23"/>
        <v>12.8</v>
      </c>
      <c r="E164" s="111">
        <f t="shared" si="23"/>
        <v>22.45</v>
      </c>
      <c r="F164" s="111">
        <f t="shared" si="23"/>
        <v>284.88</v>
      </c>
      <c r="G164" s="111">
        <f t="shared" si="23"/>
        <v>0.05</v>
      </c>
      <c r="H164" s="111">
        <f t="shared" si="23"/>
        <v>0.36</v>
      </c>
      <c r="I164" s="111">
        <f t="shared" si="23"/>
        <v>0.12</v>
      </c>
      <c r="J164" s="111">
        <f t="shared" si="23"/>
        <v>0.42</v>
      </c>
      <c r="K164" s="111">
        <f t="shared" si="23"/>
        <v>335.36</v>
      </c>
      <c r="L164" s="111">
        <f t="shared" si="23"/>
        <v>21.37</v>
      </c>
      <c r="M164" s="111">
        <f t="shared" si="23"/>
        <v>190.4</v>
      </c>
      <c r="N164" s="111">
        <f t="shared" si="23"/>
        <v>0.6</v>
      </c>
      <c r="O164" s="57">
        <f t="shared" si="23"/>
        <v>366</v>
      </c>
      <c r="P164" s="57">
        <f t="shared" si="23"/>
        <v>2004</v>
      </c>
    </row>
    <row r="165" spans="1:16" ht="21" customHeight="1" x14ac:dyDescent="0.25">
      <c r="A165" s="160" t="str">
        <f t="shared" ref="A165:P165" si="24">A65</f>
        <v>Бутерброд с маслом сливочным</v>
      </c>
      <c r="B165" s="157" t="str">
        <f t="shared" si="24"/>
        <v>20\10</v>
      </c>
      <c r="C165" s="161">
        <f t="shared" si="24"/>
        <v>1.6</v>
      </c>
      <c r="D165" s="161">
        <f t="shared" si="24"/>
        <v>8.61</v>
      </c>
      <c r="E165" s="114">
        <f t="shared" si="24"/>
        <v>10.3</v>
      </c>
      <c r="F165" s="114">
        <f t="shared" si="24"/>
        <v>136.34</v>
      </c>
      <c r="G165" s="114">
        <f t="shared" si="24"/>
        <v>0.03</v>
      </c>
      <c r="H165" s="114">
        <f t="shared" si="24"/>
        <v>0</v>
      </c>
      <c r="I165" s="114">
        <f t="shared" si="24"/>
        <v>0</v>
      </c>
      <c r="J165" s="114">
        <f t="shared" si="24"/>
        <v>0.25</v>
      </c>
      <c r="K165" s="114">
        <f t="shared" si="24"/>
        <v>11.9</v>
      </c>
      <c r="L165" s="114">
        <f t="shared" si="24"/>
        <v>8.82</v>
      </c>
      <c r="M165" s="114">
        <f t="shared" si="24"/>
        <v>56.6</v>
      </c>
      <c r="N165" s="114">
        <f t="shared" si="24"/>
        <v>0.74</v>
      </c>
      <c r="O165" s="116">
        <f t="shared" si="24"/>
        <v>1</v>
      </c>
      <c r="P165" s="116">
        <f t="shared" si="24"/>
        <v>2004</v>
      </c>
    </row>
    <row r="166" spans="1:16" ht="21.75" customHeight="1" x14ac:dyDescent="0.25">
      <c r="A166" s="112" t="str">
        <f t="shared" ref="A166:P166" si="25">A42</f>
        <v>Чай с сахаром</v>
      </c>
      <c r="B166" s="57">
        <f t="shared" si="25"/>
        <v>200</v>
      </c>
      <c r="C166" s="79">
        <f t="shared" si="25"/>
        <v>0.1</v>
      </c>
      <c r="D166" s="79">
        <f t="shared" si="25"/>
        <v>0</v>
      </c>
      <c r="E166" s="80">
        <f t="shared" si="25"/>
        <v>15</v>
      </c>
      <c r="F166" s="111">
        <f t="shared" si="25"/>
        <v>65</v>
      </c>
      <c r="G166" s="111">
        <f t="shared" si="25"/>
        <v>0</v>
      </c>
      <c r="H166" s="111">
        <f t="shared" si="25"/>
        <v>0.02</v>
      </c>
      <c r="I166" s="111">
        <f t="shared" si="25"/>
        <v>0</v>
      </c>
      <c r="J166" s="111">
        <f t="shared" si="25"/>
        <v>0</v>
      </c>
      <c r="K166" s="111">
        <f t="shared" si="25"/>
        <v>11</v>
      </c>
      <c r="L166" s="111">
        <f t="shared" si="25"/>
        <v>1.3</v>
      </c>
      <c r="M166" s="111">
        <f t="shared" si="25"/>
        <v>3</v>
      </c>
      <c r="N166" s="114">
        <f t="shared" si="25"/>
        <v>0.3</v>
      </c>
      <c r="O166" s="116">
        <f t="shared" si="25"/>
        <v>685</v>
      </c>
      <c r="P166" s="116">
        <f t="shared" si="25"/>
        <v>2004</v>
      </c>
    </row>
    <row r="167" spans="1:16" ht="21.75" customHeight="1" x14ac:dyDescent="0.25">
      <c r="A167" s="58" t="s">
        <v>35</v>
      </c>
      <c r="B167" s="57"/>
      <c r="C167" s="59">
        <f>SUM(C164:C166)</f>
        <v>19.700000000000003</v>
      </c>
      <c r="D167" s="59">
        <f t="shared" ref="D167:N167" si="26">SUM(D164:D166)</f>
        <v>21.41</v>
      </c>
      <c r="E167" s="59">
        <f t="shared" si="26"/>
        <v>47.75</v>
      </c>
      <c r="F167" s="59">
        <f t="shared" si="26"/>
        <v>486.22</v>
      </c>
      <c r="G167" s="59">
        <f t="shared" si="26"/>
        <v>0.08</v>
      </c>
      <c r="H167" s="59">
        <f t="shared" si="26"/>
        <v>0.38</v>
      </c>
      <c r="I167" s="59">
        <f t="shared" si="26"/>
        <v>0.12</v>
      </c>
      <c r="J167" s="59">
        <f t="shared" si="26"/>
        <v>0.66999999999999993</v>
      </c>
      <c r="K167" s="59">
        <f t="shared" si="26"/>
        <v>358.26</v>
      </c>
      <c r="L167" s="59">
        <f t="shared" si="26"/>
        <v>31.490000000000002</v>
      </c>
      <c r="M167" s="59">
        <f t="shared" si="26"/>
        <v>250</v>
      </c>
      <c r="N167" s="59">
        <f t="shared" si="26"/>
        <v>1.64</v>
      </c>
      <c r="O167" s="57"/>
      <c r="P167" s="57"/>
    </row>
    <row r="168" spans="1:16" ht="18.75" customHeight="1" x14ac:dyDescent="0.25">
      <c r="A168" s="207" t="s">
        <v>11</v>
      </c>
      <c r="B168" s="208"/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9"/>
    </row>
    <row r="169" spans="1:16" ht="20.25" customHeight="1" x14ac:dyDescent="0.25">
      <c r="A169" s="76" t="s">
        <v>198</v>
      </c>
      <c r="B169" s="64">
        <v>60</v>
      </c>
      <c r="C169" s="117">
        <v>0.85</v>
      </c>
      <c r="D169" s="117">
        <v>3.05</v>
      </c>
      <c r="E169" s="111">
        <v>5.19</v>
      </c>
      <c r="F169" s="117">
        <v>51.54</v>
      </c>
      <c r="G169" s="117">
        <v>0.01</v>
      </c>
      <c r="H169" s="117">
        <v>22.76</v>
      </c>
      <c r="I169" s="117">
        <v>0</v>
      </c>
      <c r="J169" s="117">
        <v>1.42</v>
      </c>
      <c r="K169" s="117">
        <v>32.799999999999997</v>
      </c>
      <c r="L169" s="117">
        <v>16.989999999999998</v>
      </c>
      <c r="M169" s="117">
        <v>16.66</v>
      </c>
      <c r="N169" s="117">
        <v>0.3</v>
      </c>
      <c r="O169" s="130">
        <v>18</v>
      </c>
      <c r="P169" s="64">
        <v>2003</v>
      </c>
    </row>
    <row r="170" spans="1:16" ht="20.25" customHeight="1" x14ac:dyDescent="0.25">
      <c r="A170" s="69" t="s">
        <v>94</v>
      </c>
      <c r="B170" s="70" t="s">
        <v>60</v>
      </c>
      <c r="C170" s="61">
        <v>6.4</v>
      </c>
      <c r="D170" s="61">
        <v>4.43</v>
      </c>
      <c r="E170" s="61">
        <v>18.25</v>
      </c>
      <c r="F170" s="61">
        <v>145.26</v>
      </c>
      <c r="G170" s="61">
        <v>0.2</v>
      </c>
      <c r="H170" s="61">
        <v>8.67</v>
      </c>
      <c r="I170" s="61">
        <v>0.05</v>
      </c>
      <c r="J170" s="61">
        <v>0.23</v>
      </c>
      <c r="K170" s="61">
        <v>119</v>
      </c>
      <c r="L170" s="61">
        <v>15.5</v>
      </c>
      <c r="M170" s="61">
        <v>34.5</v>
      </c>
      <c r="N170" s="61">
        <v>0.93</v>
      </c>
      <c r="O170" s="57">
        <v>110</v>
      </c>
      <c r="P170" s="57">
        <f>P18</f>
        <v>2004</v>
      </c>
    </row>
    <row r="171" spans="1:16" ht="25.5" customHeight="1" x14ac:dyDescent="0.25">
      <c r="A171" s="69" t="s">
        <v>146</v>
      </c>
      <c r="B171" s="70">
        <v>100</v>
      </c>
      <c r="C171" s="61">
        <v>13.1</v>
      </c>
      <c r="D171" s="61">
        <v>12.4</v>
      </c>
      <c r="E171" s="61">
        <v>8.9</v>
      </c>
      <c r="F171" s="61">
        <v>203.52</v>
      </c>
      <c r="G171" s="61">
        <v>0.37</v>
      </c>
      <c r="H171" s="61">
        <v>1.07</v>
      </c>
      <c r="I171" s="61">
        <v>0.04</v>
      </c>
      <c r="J171" s="61">
        <v>0.53</v>
      </c>
      <c r="K171" s="61">
        <v>18</v>
      </c>
      <c r="L171" s="61">
        <v>14.67</v>
      </c>
      <c r="M171" s="61">
        <v>258.67</v>
      </c>
      <c r="N171" s="61">
        <v>0.2</v>
      </c>
      <c r="O171" s="57">
        <v>437</v>
      </c>
      <c r="P171" s="57">
        <f>Младшие!P380</f>
        <v>2004</v>
      </c>
    </row>
    <row r="172" spans="1:16" ht="21.75" customHeight="1" x14ac:dyDescent="0.25">
      <c r="A172" s="75" t="s">
        <v>16</v>
      </c>
      <c r="B172" s="73" t="s">
        <v>23</v>
      </c>
      <c r="C172" s="61">
        <v>5.48</v>
      </c>
      <c r="D172" s="61">
        <v>5.5</v>
      </c>
      <c r="E172" s="61">
        <v>33.26</v>
      </c>
      <c r="F172" s="61">
        <v>206.62</v>
      </c>
      <c r="G172" s="61">
        <v>0.06</v>
      </c>
      <c r="H172" s="61">
        <v>0.02</v>
      </c>
      <c r="I172" s="61">
        <v>0</v>
      </c>
      <c r="J172" s="61">
        <v>0.8</v>
      </c>
      <c r="K172" s="61">
        <v>9.32</v>
      </c>
      <c r="L172" s="61">
        <v>8.1</v>
      </c>
      <c r="M172" s="61">
        <v>35.700000000000003</v>
      </c>
      <c r="N172" s="61">
        <v>0.74</v>
      </c>
      <c r="O172" s="57">
        <v>332</v>
      </c>
      <c r="P172" s="57">
        <v>2004</v>
      </c>
    </row>
    <row r="173" spans="1:16" ht="22.5" customHeight="1" x14ac:dyDescent="0.25">
      <c r="A173" s="69" t="s">
        <v>88</v>
      </c>
      <c r="B173" s="70">
        <f>B21</f>
        <v>200</v>
      </c>
      <c r="C173" s="61">
        <v>1</v>
      </c>
      <c r="D173" s="61">
        <v>0.2</v>
      </c>
      <c r="E173" s="61">
        <v>29.1</v>
      </c>
      <c r="F173" s="61">
        <v>120</v>
      </c>
      <c r="G173" s="61">
        <v>0.04</v>
      </c>
      <c r="H173" s="61">
        <v>3.28</v>
      </c>
      <c r="I173" s="61">
        <v>0</v>
      </c>
      <c r="J173" s="61">
        <v>0.24</v>
      </c>
      <c r="K173" s="61">
        <v>46</v>
      </c>
      <c r="L173" s="61">
        <v>19</v>
      </c>
      <c r="M173" s="61">
        <v>25.7</v>
      </c>
      <c r="N173" s="61">
        <v>1.52</v>
      </c>
      <c r="O173" s="57">
        <v>639</v>
      </c>
      <c r="P173" s="57">
        <f>P21</f>
        <v>2004</v>
      </c>
    </row>
    <row r="174" spans="1:16" ht="22.5" customHeight="1" x14ac:dyDescent="0.25">
      <c r="A174" s="62" t="str">
        <f t="shared" ref="A174:G174" si="27">A149</f>
        <v>Хлеб ржано-пшеничный обогащенный</v>
      </c>
      <c r="B174" s="70">
        <f t="shared" si="27"/>
        <v>45</v>
      </c>
      <c r="C174" s="61">
        <f t="shared" si="27"/>
        <v>2.4700000000000002</v>
      </c>
      <c r="D174" s="61">
        <f t="shared" si="27"/>
        <v>0.54</v>
      </c>
      <c r="E174" s="61">
        <f t="shared" si="27"/>
        <v>16.3</v>
      </c>
      <c r="F174" s="61">
        <f t="shared" si="27"/>
        <v>82.03</v>
      </c>
      <c r="G174" s="61">
        <f t="shared" si="27"/>
        <v>0.12</v>
      </c>
      <c r="H174" s="61">
        <v>0</v>
      </c>
      <c r="I174" s="61">
        <f t="shared" ref="I174:O174" si="28">I149</f>
        <v>0</v>
      </c>
      <c r="J174" s="61">
        <f t="shared" si="28"/>
        <v>0.41</v>
      </c>
      <c r="K174" s="61">
        <f t="shared" si="28"/>
        <v>15.8</v>
      </c>
      <c r="L174" s="61">
        <f t="shared" si="28"/>
        <v>7</v>
      </c>
      <c r="M174" s="61">
        <f t="shared" si="28"/>
        <v>91.7</v>
      </c>
      <c r="N174" s="61">
        <f t="shared" si="28"/>
        <v>0.4</v>
      </c>
      <c r="O174" s="61" t="str">
        <f t="shared" si="28"/>
        <v>ТК</v>
      </c>
      <c r="P174" s="57"/>
    </row>
    <row r="175" spans="1:16" ht="23.25" customHeight="1" x14ac:dyDescent="0.25">
      <c r="A175" s="63" t="s">
        <v>35</v>
      </c>
      <c r="B175" s="64"/>
      <c r="C175" s="65">
        <f>SUM(C169:C174)</f>
        <v>29.3</v>
      </c>
      <c r="D175" s="65">
        <f t="shared" ref="D175:N175" si="29">SUM(D169:D174)</f>
        <v>26.119999999999997</v>
      </c>
      <c r="E175" s="65">
        <f t="shared" si="29"/>
        <v>110.99999999999999</v>
      </c>
      <c r="F175" s="65">
        <f t="shared" si="29"/>
        <v>808.97</v>
      </c>
      <c r="G175" s="65">
        <f t="shared" si="29"/>
        <v>0.80000000000000016</v>
      </c>
      <c r="H175" s="65">
        <f t="shared" si="29"/>
        <v>35.800000000000004</v>
      </c>
      <c r="I175" s="65">
        <f t="shared" si="29"/>
        <v>0.09</v>
      </c>
      <c r="J175" s="65">
        <f t="shared" si="29"/>
        <v>3.63</v>
      </c>
      <c r="K175" s="65">
        <f t="shared" si="29"/>
        <v>240.92000000000002</v>
      </c>
      <c r="L175" s="65">
        <f t="shared" si="29"/>
        <v>81.259999999999991</v>
      </c>
      <c r="M175" s="65">
        <f t="shared" si="29"/>
        <v>462.93</v>
      </c>
      <c r="N175" s="65">
        <f t="shared" si="29"/>
        <v>4.09</v>
      </c>
      <c r="O175" s="65"/>
      <c r="P175" s="65"/>
    </row>
    <row r="176" spans="1:16" ht="21.75" customHeight="1" x14ac:dyDescent="0.25">
      <c r="A176" s="63" t="s">
        <v>38</v>
      </c>
      <c r="B176" s="64"/>
      <c r="C176" s="65">
        <f>C167+C175</f>
        <v>49</v>
      </c>
      <c r="D176" s="65">
        <f t="shared" ref="D176:N176" si="30">D167+D175</f>
        <v>47.53</v>
      </c>
      <c r="E176" s="65">
        <f t="shared" si="30"/>
        <v>158.75</v>
      </c>
      <c r="F176" s="65">
        <f t="shared" si="30"/>
        <v>1295.19</v>
      </c>
      <c r="G176" s="65">
        <f t="shared" si="30"/>
        <v>0.88000000000000012</v>
      </c>
      <c r="H176" s="65">
        <f t="shared" si="30"/>
        <v>36.180000000000007</v>
      </c>
      <c r="I176" s="65">
        <f t="shared" si="30"/>
        <v>0.21</v>
      </c>
      <c r="J176" s="65">
        <f t="shared" si="30"/>
        <v>4.3</v>
      </c>
      <c r="K176" s="65">
        <f t="shared" si="30"/>
        <v>599.18000000000006</v>
      </c>
      <c r="L176" s="65">
        <f t="shared" si="30"/>
        <v>112.75</v>
      </c>
      <c r="M176" s="65">
        <f t="shared" si="30"/>
        <v>712.93000000000006</v>
      </c>
      <c r="N176" s="65">
        <f t="shared" si="30"/>
        <v>5.7299999999999995</v>
      </c>
      <c r="O176" s="65"/>
      <c r="P176" s="65"/>
    </row>
    <row r="177" spans="1:16" ht="21.75" customHeight="1" x14ac:dyDescent="0.25">
      <c r="A177" s="81"/>
      <c r="B177" s="82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</row>
    <row r="178" spans="1:16" ht="16.5" customHeight="1" x14ac:dyDescent="0.25">
      <c r="A178" s="203" t="s">
        <v>162</v>
      </c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</row>
    <row r="179" spans="1:16" ht="20.25" customHeight="1" x14ac:dyDescent="0.2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</row>
    <row r="180" spans="1:16" ht="34.5" customHeight="1" x14ac:dyDescent="0.25">
      <c r="A180" s="215" t="s">
        <v>208</v>
      </c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</row>
    <row r="181" spans="1:16" ht="19.5" customHeight="1" x14ac:dyDescent="0.25">
      <c r="A181" s="54" t="s">
        <v>127</v>
      </c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</row>
    <row r="182" spans="1:16" ht="19.5" customHeight="1" x14ac:dyDescent="0.25">
      <c r="A182" s="55" t="s">
        <v>119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</row>
    <row r="183" spans="1:16" ht="20.25" customHeight="1" x14ac:dyDescent="0.25">
      <c r="A183" s="55" t="s">
        <v>132</v>
      </c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</row>
    <row r="184" spans="1:16" ht="15.75" customHeight="1" x14ac:dyDescent="0.25">
      <c r="A184" s="17"/>
      <c r="B184" s="183"/>
      <c r="C184" s="183"/>
      <c r="D184" s="183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1:16" ht="26.25" customHeight="1" x14ac:dyDescent="0.25">
      <c r="A185" s="210" t="s">
        <v>24</v>
      </c>
      <c r="B185" s="210" t="s">
        <v>25</v>
      </c>
      <c r="C185" s="210" t="s">
        <v>0</v>
      </c>
      <c r="D185" s="210"/>
      <c r="E185" s="210"/>
      <c r="F185" s="210" t="s">
        <v>33</v>
      </c>
      <c r="G185" s="211" t="s">
        <v>4</v>
      </c>
      <c r="H185" s="212"/>
      <c r="I185" s="212"/>
      <c r="J185" s="213"/>
      <c r="K185" s="210" t="s">
        <v>5</v>
      </c>
      <c r="L185" s="210"/>
      <c r="M185" s="210"/>
      <c r="N185" s="210"/>
      <c r="O185" s="210" t="s">
        <v>31</v>
      </c>
      <c r="P185" s="210" t="s">
        <v>32</v>
      </c>
    </row>
    <row r="186" spans="1:16" ht="30.75" customHeight="1" x14ac:dyDescent="0.25">
      <c r="A186" s="210"/>
      <c r="B186" s="210"/>
      <c r="C186" s="73" t="s">
        <v>27</v>
      </c>
      <c r="D186" s="73" t="s">
        <v>28</v>
      </c>
      <c r="E186" s="73" t="s">
        <v>29</v>
      </c>
      <c r="F186" s="210"/>
      <c r="G186" s="73" t="s">
        <v>30</v>
      </c>
      <c r="H186" s="73" t="s">
        <v>1</v>
      </c>
      <c r="I186" s="73" t="s">
        <v>2</v>
      </c>
      <c r="J186" s="73" t="s">
        <v>3</v>
      </c>
      <c r="K186" s="73" t="s">
        <v>6</v>
      </c>
      <c r="L186" s="73" t="s">
        <v>8</v>
      </c>
      <c r="M186" s="73" t="s">
        <v>7</v>
      </c>
      <c r="N186" s="73" t="s">
        <v>9</v>
      </c>
      <c r="O186" s="210"/>
      <c r="P186" s="210"/>
    </row>
    <row r="187" spans="1:16" ht="23.25" customHeight="1" x14ac:dyDescent="0.25">
      <c r="A187" s="73">
        <v>1</v>
      </c>
      <c r="B187" s="73">
        <v>2</v>
      </c>
      <c r="C187" s="73">
        <v>3</v>
      </c>
      <c r="D187" s="73">
        <v>4</v>
      </c>
      <c r="E187" s="73">
        <v>5</v>
      </c>
      <c r="F187" s="73">
        <v>6</v>
      </c>
      <c r="G187" s="73">
        <v>7</v>
      </c>
      <c r="H187" s="73">
        <v>8</v>
      </c>
      <c r="I187" s="73">
        <v>9</v>
      </c>
      <c r="J187" s="73">
        <v>10</v>
      </c>
      <c r="K187" s="73">
        <v>11</v>
      </c>
      <c r="L187" s="73">
        <v>12</v>
      </c>
      <c r="M187" s="73">
        <v>13</v>
      </c>
      <c r="N187" s="73">
        <v>14</v>
      </c>
      <c r="O187" s="73">
        <v>15</v>
      </c>
      <c r="P187" s="73">
        <v>16</v>
      </c>
    </row>
    <row r="188" spans="1:16" ht="17.25" customHeight="1" x14ac:dyDescent="0.25">
      <c r="A188" s="207" t="s">
        <v>10</v>
      </c>
      <c r="B188" s="208"/>
      <c r="C188" s="208"/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9"/>
    </row>
    <row r="189" spans="1:16" ht="21.75" customHeight="1" x14ac:dyDescent="0.25">
      <c r="A189" s="112" t="s">
        <v>209</v>
      </c>
      <c r="B189" s="164" t="s">
        <v>34</v>
      </c>
      <c r="C189" s="111">
        <v>7.44</v>
      </c>
      <c r="D189" s="111">
        <v>8</v>
      </c>
      <c r="E189" s="111">
        <v>36.56</v>
      </c>
      <c r="F189" s="111">
        <v>241.6</v>
      </c>
      <c r="G189" s="111">
        <v>0.14000000000000001</v>
      </c>
      <c r="H189" s="111">
        <v>0.54</v>
      </c>
      <c r="I189" s="111">
        <v>0.08</v>
      </c>
      <c r="J189" s="111">
        <v>0.24</v>
      </c>
      <c r="K189" s="111">
        <v>134.26</v>
      </c>
      <c r="L189" s="111">
        <v>50</v>
      </c>
      <c r="M189" s="111">
        <v>218.6</v>
      </c>
      <c r="N189" s="113">
        <v>1.82</v>
      </c>
      <c r="O189" s="134">
        <v>311</v>
      </c>
      <c r="P189" s="134">
        <v>2004</v>
      </c>
    </row>
    <row r="190" spans="1:16" ht="21.75" customHeight="1" x14ac:dyDescent="0.25">
      <c r="A190" s="112" t="str">
        <f t="shared" ref="A190:O190" si="31">A90</f>
        <v>Батон пшеничный обогащенный</v>
      </c>
      <c r="B190" s="164">
        <f t="shared" si="31"/>
        <v>20</v>
      </c>
      <c r="C190" s="111">
        <f t="shared" si="31"/>
        <v>1.58</v>
      </c>
      <c r="D190" s="111">
        <f t="shared" si="31"/>
        <v>1.5</v>
      </c>
      <c r="E190" s="111">
        <f t="shared" si="31"/>
        <v>10.3</v>
      </c>
      <c r="F190" s="111">
        <f t="shared" si="31"/>
        <v>63.9</v>
      </c>
      <c r="G190" s="111">
        <f t="shared" si="31"/>
        <v>0.02</v>
      </c>
      <c r="H190" s="111">
        <f t="shared" si="31"/>
        <v>0</v>
      </c>
      <c r="I190" s="111">
        <f t="shared" si="31"/>
        <v>0</v>
      </c>
      <c r="J190" s="111">
        <f t="shared" si="31"/>
        <v>0.34</v>
      </c>
      <c r="K190" s="111">
        <f t="shared" si="31"/>
        <v>4.5999999999999996</v>
      </c>
      <c r="L190" s="111">
        <f t="shared" si="31"/>
        <v>6.6</v>
      </c>
      <c r="M190" s="111">
        <f t="shared" si="31"/>
        <v>67.400000000000006</v>
      </c>
      <c r="N190" s="113">
        <f t="shared" si="31"/>
        <v>0.22</v>
      </c>
      <c r="O190" s="134" t="str">
        <f t="shared" si="31"/>
        <v>ТК</v>
      </c>
      <c r="P190" s="134"/>
    </row>
    <row r="191" spans="1:16" ht="21.75" customHeight="1" x14ac:dyDescent="0.25">
      <c r="A191" s="112" t="s">
        <v>15</v>
      </c>
      <c r="B191" s="164">
        <v>200</v>
      </c>
      <c r="C191" s="111">
        <v>0.1</v>
      </c>
      <c r="D191" s="111">
        <v>0</v>
      </c>
      <c r="E191" s="111">
        <v>15</v>
      </c>
      <c r="F191" s="111">
        <v>65</v>
      </c>
      <c r="G191" s="111">
        <v>0</v>
      </c>
      <c r="H191" s="111">
        <v>0.02</v>
      </c>
      <c r="I191" s="111">
        <v>0</v>
      </c>
      <c r="J191" s="111">
        <v>0</v>
      </c>
      <c r="K191" s="111">
        <v>11</v>
      </c>
      <c r="L191" s="111">
        <v>1.3</v>
      </c>
      <c r="M191" s="111">
        <v>3</v>
      </c>
      <c r="N191" s="113">
        <v>0.3</v>
      </c>
      <c r="O191" s="134">
        <v>685</v>
      </c>
      <c r="P191" s="134">
        <v>2004</v>
      </c>
    </row>
    <row r="192" spans="1:16" ht="20.25" customHeight="1" x14ac:dyDescent="0.25">
      <c r="A192" s="112" t="s">
        <v>156</v>
      </c>
      <c r="B192" s="122" t="s">
        <v>115</v>
      </c>
      <c r="C192" s="111">
        <v>2.9</v>
      </c>
      <c r="D192" s="111">
        <v>3.2</v>
      </c>
      <c r="E192" s="111">
        <v>4</v>
      </c>
      <c r="F192" s="111">
        <v>59</v>
      </c>
      <c r="G192" s="111">
        <v>0.03</v>
      </c>
      <c r="H192" s="111">
        <v>0.7</v>
      </c>
      <c r="I192" s="111">
        <v>0.02</v>
      </c>
      <c r="J192" s="111">
        <v>0</v>
      </c>
      <c r="K192" s="111">
        <v>220</v>
      </c>
      <c r="L192" s="111">
        <v>14</v>
      </c>
      <c r="M192" s="111">
        <v>195</v>
      </c>
      <c r="N192" s="111">
        <v>0.1</v>
      </c>
      <c r="O192" s="57" t="s">
        <v>79</v>
      </c>
      <c r="P192" s="57"/>
    </row>
    <row r="193" spans="1:16" ht="23.25" customHeight="1" x14ac:dyDescent="0.25">
      <c r="A193" s="58" t="s">
        <v>35</v>
      </c>
      <c r="B193" s="73"/>
      <c r="C193" s="59">
        <f>SUM(C189:C192)</f>
        <v>12.02</v>
      </c>
      <c r="D193" s="59">
        <f t="shared" ref="D193:N193" si="32">SUM(D189:D192)</f>
        <v>12.7</v>
      </c>
      <c r="E193" s="59">
        <f t="shared" si="32"/>
        <v>65.86</v>
      </c>
      <c r="F193" s="59">
        <f t="shared" si="32"/>
        <v>429.5</v>
      </c>
      <c r="G193" s="59">
        <f t="shared" si="32"/>
        <v>0.19</v>
      </c>
      <c r="H193" s="59">
        <f t="shared" si="32"/>
        <v>1.26</v>
      </c>
      <c r="I193" s="59">
        <f t="shared" si="32"/>
        <v>0.1</v>
      </c>
      <c r="J193" s="59">
        <f t="shared" si="32"/>
        <v>0.58000000000000007</v>
      </c>
      <c r="K193" s="59">
        <f t="shared" si="32"/>
        <v>369.86</v>
      </c>
      <c r="L193" s="59">
        <f t="shared" si="32"/>
        <v>71.900000000000006</v>
      </c>
      <c r="M193" s="59">
        <f t="shared" si="32"/>
        <v>484</v>
      </c>
      <c r="N193" s="59">
        <f t="shared" si="32"/>
        <v>2.44</v>
      </c>
      <c r="O193" s="74"/>
      <c r="P193" s="74"/>
    </row>
    <row r="194" spans="1:16" ht="18.75" customHeight="1" x14ac:dyDescent="0.25">
      <c r="A194" s="207" t="s">
        <v>11</v>
      </c>
      <c r="B194" s="208"/>
      <c r="C194" s="208"/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9"/>
    </row>
    <row r="195" spans="1:16" ht="21.75" customHeight="1" x14ac:dyDescent="0.25">
      <c r="A195" s="76" t="s">
        <v>157</v>
      </c>
      <c r="B195" s="64">
        <v>60</v>
      </c>
      <c r="C195" s="117">
        <v>0.78</v>
      </c>
      <c r="D195" s="117">
        <v>6.1</v>
      </c>
      <c r="E195" s="117">
        <v>4.08</v>
      </c>
      <c r="F195" s="117">
        <v>77.34</v>
      </c>
      <c r="G195" s="117">
        <v>0.02</v>
      </c>
      <c r="H195" s="117">
        <v>7.04</v>
      </c>
      <c r="I195" s="117">
        <v>0</v>
      </c>
      <c r="J195" s="117">
        <v>0.96</v>
      </c>
      <c r="K195" s="117">
        <v>24.88</v>
      </c>
      <c r="L195" s="117">
        <v>12.07</v>
      </c>
      <c r="M195" s="117">
        <v>24</v>
      </c>
      <c r="N195" s="117">
        <v>0.48</v>
      </c>
      <c r="O195" s="93">
        <v>71</v>
      </c>
      <c r="P195" s="64">
        <v>2004</v>
      </c>
    </row>
    <row r="196" spans="1:16" ht="21" customHeight="1" x14ac:dyDescent="0.25">
      <c r="A196" s="75" t="s">
        <v>133</v>
      </c>
      <c r="B196" s="73" t="s">
        <v>172</v>
      </c>
      <c r="C196" s="61">
        <v>2.4</v>
      </c>
      <c r="D196" s="61">
        <v>5.2</v>
      </c>
      <c r="E196" s="61">
        <v>15.62</v>
      </c>
      <c r="F196" s="61">
        <v>163.24</v>
      </c>
      <c r="G196" s="61">
        <v>0.1</v>
      </c>
      <c r="H196" s="61">
        <v>7.68</v>
      </c>
      <c r="I196" s="61">
        <v>0</v>
      </c>
      <c r="J196" s="61">
        <v>2.35</v>
      </c>
      <c r="K196" s="61">
        <v>20.3</v>
      </c>
      <c r="L196" s="61">
        <v>26.25</v>
      </c>
      <c r="M196" s="61">
        <v>163</v>
      </c>
      <c r="N196" s="61">
        <v>0.85</v>
      </c>
      <c r="O196" s="57">
        <v>132</v>
      </c>
      <c r="P196" s="57">
        <v>2004</v>
      </c>
    </row>
    <row r="197" spans="1:16" ht="21" customHeight="1" x14ac:dyDescent="0.25">
      <c r="A197" s="75" t="s">
        <v>139</v>
      </c>
      <c r="B197" s="73">
        <v>80</v>
      </c>
      <c r="C197" s="61">
        <v>11.24</v>
      </c>
      <c r="D197" s="61">
        <v>13.53</v>
      </c>
      <c r="E197" s="61">
        <v>13.47</v>
      </c>
      <c r="F197" s="61">
        <v>243.54</v>
      </c>
      <c r="G197" s="61">
        <v>0.05</v>
      </c>
      <c r="H197" s="61">
        <v>0.6</v>
      </c>
      <c r="I197" s="61">
        <v>0.04</v>
      </c>
      <c r="J197" s="61">
        <v>1.67</v>
      </c>
      <c r="K197" s="61">
        <v>135</v>
      </c>
      <c r="L197" s="61">
        <v>23</v>
      </c>
      <c r="M197" s="61">
        <v>180</v>
      </c>
      <c r="N197" s="61">
        <v>1.18</v>
      </c>
      <c r="O197" s="57">
        <v>388</v>
      </c>
      <c r="P197" s="57">
        <v>2004</v>
      </c>
    </row>
    <row r="198" spans="1:16" ht="22.5" customHeight="1" x14ac:dyDescent="0.25">
      <c r="A198" s="75" t="s">
        <v>20</v>
      </c>
      <c r="B198" s="73" t="s">
        <v>23</v>
      </c>
      <c r="C198" s="61">
        <v>3.5</v>
      </c>
      <c r="D198" s="61">
        <v>5.28</v>
      </c>
      <c r="E198" s="61">
        <v>19.5</v>
      </c>
      <c r="F198" s="61">
        <v>184.4</v>
      </c>
      <c r="G198" s="61">
        <v>0.12</v>
      </c>
      <c r="H198" s="61">
        <v>15.5</v>
      </c>
      <c r="I198" s="61">
        <v>0.05</v>
      </c>
      <c r="J198" s="61">
        <v>0.15</v>
      </c>
      <c r="K198" s="61">
        <v>138.4</v>
      </c>
      <c r="L198" s="61">
        <v>30.5</v>
      </c>
      <c r="M198" s="61">
        <v>94.4</v>
      </c>
      <c r="N198" s="61">
        <v>1.08</v>
      </c>
      <c r="O198" s="57">
        <v>520</v>
      </c>
      <c r="P198" s="57">
        <f>[1]Старшие!P182</f>
        <v>2004</v>
      </c>
    </row>
    <row r="199" spans="1:16" ht="21.75" customHeight="1" x14ac:dyDescent="0.25">
      <c r="A199" s="75" t="s">
        <v>112</v>
      </c>
      <c r="B199" s="73">
        <v>200</v>
      </c>
      <c r="C199" s="61">
        <v>0.08</v>
      </c>
      <c r="D199" s="61">
        <v>0.08</v>
      </c>
      <c r="E199" s="61">
        <v>26.12</v>
      </c>
      <c r="F199" s="61">
        <v>101.3</v>
      </c>
      <c r="G199" s="61">
        <v>0</v>
      </c>
      <c r="H199" s="61">
        <v>3</v>
      </c>
      <c r="I199" s="61">
        <v>0</v>
      </c>
      <c r="J199" s="61">
        <v>0.06</v>
      </c>
      <c r="K199" s="61">
        <v>14.1</v>
      </c>
      <c r="L199" s="61">
        <v>7</v>
      </c>
      <c r="M199" s="61">
        <v>19</v>
      </c>
      <c r="N199" s="61">
        <v>0.49</v>
      </c>
      <c r="O199" s="57">
        <v>701</v>
      </c>
      <c r="P199" s="57">
        <v>2004</v>
      </c>
    </row>
    <row r="200" spans="1:16" ht="21" customHeight="1" x14ac:dyDescent="0.25">
      <c r="A200" s="62" t="s">
        <v>110</v>
      </c>
      <c r="B200" s="73">
        <f>B174</f>
        <v>45</v>
      </c>
      <c r="C200" s="61">
        <f>C174</f>
        <v>2.4700000000000002</v>
      </c>
      <c r="D200" s="61">
        <f>D174</f>
        <v>0.54</v>
      </c>
      <c r="E200" s="61">
        <f>E174</f>
        <v>16.3</v>
      </c>
      <c r="F200" s="61">
        <v>82.03</v>
      </c>
      <c r="G200" s="61">
        <f>G174</f>
        <v>0.12</v>
      </c>
      <c r="H200" s="61">
        <f>H174</f>
        <v>0</v>
      </c>
      <c r="I200" s="61">
        <v>0</v>
      </c>
      <c r="J200" s="61">
        <f>J174</f>
        <v>0.41</v>
      </c>
      <c r="K200" s="61">
        <f>K174</f>
        <v>15.8</v>
      </c>
      <c r="L200" s="61">
        <v>7</v>
      </c>
      <c r="M200" s="61">
        <f>M174</f>
        <v>91.7</v>
      </c>
      <c r="N200" s="61">
        <f>N174</f>
        <v>0.4</v>
      </c>
      <c r="O200" s="61" t="str">
        <f>O174</f>
        <v>ТК</v>
      </c>
      <c r="P200" s="57"/>
    </row>
    <row r="201" spans="1:16" ht="21.75" customHeight="1" x14ac:dyDescent="0.25">
      <c r="A201" s="63" t="s">
        <v>35</v>
      </c>
      <c r="B201" s="64"/>
      <c r="C201" s="65">
        <f>SUM(C195:C200)</f>
        <v>20.47</v>
      </c>
      <c r="D201" s="65">
        <f t="shared" ref="D201:N201" si="33">SUM(D195:D200)</f>
        <v>30.729999999999997</v>
      </c>
      <c r="E201" s="65">
        <f t="shared" si="33"/>
        <v>95.09</v>
      </c>
      <c r="F201" s="65">
        <f t="shared" si="33"/>
        <v>851.84999999999991</v>
      </c>
      <c r="G201" s="65">
        <f t="shared" si="33"/>
        <v>0.41000000000000003</v>
      </c>
      <c r="H201" s="65">
        <f t="shared" si="33"/>
        <v>33.82</v>
      </c>
      <c r="I201" s="65">
        <f t="shared" si="33"/>
        <v>0.09</v>
      </c>
      <c r="J201" s="65">
        <f t="shared" si="33"/>
        <v>5.6000000000000005</v>
      </c>
      <c r="K201" s="65">
        <f t="shared" si="33"/>
        <v>348.48000000000008</v>
      </c>
      <c r="L201" s="65">
        <f t="shared" si="33"/>
        <v>105.82</v>
      </c>
      <c r="M201" s="65">
        <f t="shared" si="33"/>
        <v>572.1</v>
      </c>
      <c r="N201" s="65">
        <f t="shared" si="33"/>
        <v>4.4800000000000004</v>
      </c>
      <c r="O201" s="65"/>
      <c r="P201" s="65"/>
    </row>
    <row r="202" spans="1:16" ht="22.5" customHeight="1" x14ac:dyDescent="0.25">
      <c r="A202" s="63" t="s">
        <v>38</v>
      </c>
      <c r="B202" s="64"/>
      <c r="C202" s="65">
        <f t="shared" ref="C202:N202" si="34">C193+C201</f>
        <v>32.489999999999995</v>
      </c>
      <c r="D202" s="65">
        <f t="shared" si="34"/>
        <v>43.429999999999993</v>
      </c>
      <c r="E202" s="65">
        <f t="shared" si="34"/>
        <v>160.94999999999999</v>
      </c>
      <c r="F202" s="65">
        <f t="shared" si="34"/>
        <v>1281.3499999999999</v>
      </c>
      <c r="G202" s="65">
        <f t="shared" si="34"/>
        <v>0.60000000000000009</v>
      </c>
      <c r="H202" s="65">
        <f t="shared" si="34"/>
        <v>35.08</v>
      </c>
      <c r="I202" s="65">
        <f t="shared" si="34"/>
        <v>0.19</v>
      </c>
      <c r="J202" s="65">
        <f t="shared" si="34"/>
        <v>6.1800000000000006</v>
      </c>
      <c r="K202" s="65">
        <f t="shared" si="34"/>
        <v>718.34000000000015</v>
      </c>
      <c r="L202" s="65">
        <f t="shared" si="34"/>
        <v>177.72</v>
      </c>
      <c r="M202" s="65">
        <f t="shared" si="34"/>
        <v>1056.0999999999999</v>
      </c>
      <c r="N202" s="65">
        <f t="shared" si="34"/>
        <v>6.92</v>
      </c>
      <c r="O202" s="65"/>
      <c r="P202" s="65"/>
    </row>
    <row r="203" spans="1:16" ht="22.5" customHeight="1" x14ac:dyDescent="0.25">
      <c r="A203" s="101"/>
      <c r="B203" s="102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</row>
    <row r="204" spans="1:16" ht="19.5" customHeight="1" x14ac:dyDescent="0.25">
      <c r="A204" s="203" t="s">
        <v>162</v>
      </c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</row>
    <row r="205" spans="1:16" ht="19.5" customHeight="1" x14ac:dyDescent="0.25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</row>
    <row r="206" spans="1:16" ht="36" customHeight="1" x14ac:dyDescent="0.25">
      <c r="A206" s="215" t="s">
        <v>208</v>
      </c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</row>
    <row r="207" spans="1:16" ht="20.25" customHeight="1" x14ac:dyDescent="0.25">
      <c r="A207" s="54" t="s">
        <v>128</v>
      </c>
      <c r="B207" s="82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1:16" ht="21" customHeight="1" x14ac:dyDescent="0.25">
      <c r="A208" s="55" t="s">
        <v>119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</row>
    <row r="209" spans="1:16" ht="20.25" customHeight="1" x14ac:dyDescent="0.25">
      <c r="A209" s="55" t="s">
        <v>132</v>
      </c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</row>
    <row r="210" spans="1:16" ht="15.75" customHeight="1" x14ac:dyDescent="0.25">
      <c r="A210" s="17"/>
      <c r="B210" s="231"/>
      <c r="C210" s="231"/>
      <c r="D210" s="231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1:16" ht="18.75" customHeight="1" x14ac:dyDescent="0.25">
      <c r="A211" s="204" t="s">
        <v>24</v>
      </c>
      <c r="B211" s="204" t="s">
        <v>25</v>
      </c>
      <c r="C211" s="211" t="s">
        <v>0</v>
      </c>
      <c r="D211" s="212"/>
      <c r="E211" s="213"/>
      <c r="F211" s="229" t="s">
        <v>33</v>
      </c>
      <c r="G211" s="211" t="s">
        <v>4</v>
      </c>
      <c r="H211" s="212"/>
      <c r="I211" s="212"/>
      <c r="J211" s="213"/>
      <c r="K211" s="211" t="s">
        <v>5</v>
      </c>
      <c r="L211" s="212"/>
      <c r="M211" s="212"/>
      <c r="N211" s="213"/>
      <c r="O211" s="204" t="s">
        <v>31</v>
      </c>
      <c r="P211" s="204" t="s">
        <v>32</v>
      </c>
    </row>
    <row r="212" spans="1:16" ht="28.5" customHeight="1" x14ac:dyDescent="0.25">
      <c r="A212" s="205"/>
      <c r="B212" s="205"/>
      <c r="C212" s="73" t="s">
        <v>27</v>
      </c>
      <c r="D212" s="73" t="s">
        <v>28</v>
      </c>
      <c r="E212" s="73" t="s">
        <v>29</v>
      </c>
      <c r="F212" s="230"/>
      <c r="G212" s="73" t="s">
        <v>30</v>
      </c>
      <c r="H212" s="73" t="s">
        <v>1</v>
      </c>
      <c r="I212" s="73" t="s">
        <v>2</v>
      </c>
      <c r="J212" s="73" t="s">
        <v>3</v>
      </c>
      <c r="K212" s="73" t="s">
        <v>6</v>
      </c>
      <c r="L212" s="73" t="s">
        <v>8</v>
      </c>
      <c r="M212" s="73" t="s">
        <v>7</v>
      </c>
      <c r="N212" s="73" t="s">
        <v>9</v>
      </c>
      <c r="O212" s="205"/>
      <c r="P212" s="205"/>
    </row>
    <row r="213" spans="1:16" ht="23.25" customHeight="1" x14ac:dyDescent="0.25">
      <c r="A213" s="73">
        <v>1</v>
      </c>
      <c r="B213" s="73">
        <v>2</v>
      </c>
      <c r="C213" s="73">
        <v>3</v>
      </c>
      <c r="D213" s="73">
        <v>4</v>
      </c>
      <c r="E213" s="73">
        <v>5</v>
      </c>
      <c r="F213" s="73">
        <v>6</v>
      </c>
      <c r="G213" s="73">
        <v>7</v>
      </c>
      <c r="H213" s="73">
        <v>8</v>
      </c>
      <c r="I213" s="73">
        <v>9</v>
      </c>
      <c r="J213" s="73">
        <v>10</v>
      </c>
      <c r="K213" s="73">
        <v>11</v>
      </c>
      <c r="L213" s="73">
        <v>12</v>
      </c>
      <c r="M213" s="73">
        <v>13</v>
      </c>
      <c r="N213" s="73">
        <v>14</v>
      </c>
      <c r="O213" s="73">
        <v>15</v>
      </c>
      <c r="P213" s="73">
        <v>16</v>
      </c>
    </row>
    <row r="214" spans="1:16" ht="20.25" customHeight="1" x14ac:dyDescent="0.25">
      <c r="A214" s="207" t="s">
        <v>10</v>
      </c>
      <c r="B214" s="208"/>
      <c r="C214" s="208"/>
      <c r="D214" s="208"/>
      <c r="E214" s="208"/>
      <c r="F214" s="208"/>
      <c r="G214" s="208"/>
      <c r="H214" s="208"/>
      <c r="I214" s="208"/>
      <c r="J214" s="208"/>
      <c r="K214" s="208"/>
      <c r="L214" s="208"/>
      <c r="M214" s="208"/>
      <c r="N214" s="208"/>
      <c r="O214" s="208"/>
      <c r="P214" s="209"/>
    </row>
    <row r="215" spans="1:16" ht="23.25" customHeight="1" x14ac:dyDescent="0.25">
      <c r="A215" s="62" t="str">
        <f t="shared" ref="A215:P215" si="35">A38</f>
        <v>Тефтели мясные в томатном соусе (60/30)</v>
      </c>
      <c r="B215" s="121">
        <f t="shared" si="35"/>
        <v>90</v>
      </c>
      <c r="C215" s="61">
        <f t="shared" si="35"/>
        <v>7.65</v>
      </c>
      <c r="D215" s="61">
        <f t="shared" si="35"/>
        <v>8.4700000000000006</v>
      </c>
      <c r="E215" s="61">
        <f t="shared" si="35"/>
        <v>10.09</v>
      </c>
      <c r="F215" s="61">
        <f t="shared" si="35"/>
        <v>151.5</v>
      </c>
      <c r="G215" s="61">
        <f t="shared" si="35"/>
        <v>0.05</v>
      </c>
      <c r="H215" s="61">
        <f t="shared" si="35"/>
        <v>0.74</v>
      </c>
      <c r="I215" s="61">
        <f t="shared" si="35"/>
        <v>0.03</v>
      </c>
      <c r="J215" s="61">
        <f t="shared" si="35"/>
        <v>0.52</v>
      </c>
      <c r="K215" s="61">
        <f t="shared" si="35"/>
        <v>37.86</v>
      </c>
      <c r="L215" s="61">
        <f t="shared" si="35"/>
        <v>11.13</v>
      </c>
      <c r="M215" s="61">
        <f t="shared" si="35"/>
        <v>90</v>
      </c>
      <c r="N215" s="61">
        <f t="shared" si="35"/>
        <v>0.83</v>
      </c>
      <c r="O215" s="57">
        <f t="shared" si="35"/>
        <v>461</v>
      </c>
      <c r="P215" s="57">
        <f t="shared" si="35"/>
        <v>2004</v>
      </c>
    </row>
    <row r="216" spans="1:16" ht="23.25" customHeight="1" x14ac:dyDescent="0.25">
      <c r="A216" s="62" t="str">
        <f t="shared" ref="A216:P216" si="36">A39</f>
        <v>Греча отварная рассыпчатая с маслом сливочным</v>
      </c>
      <c r="B216" s="136" t="str">
        <f t="shared" si="36"/>
        <v>150/5</v>
      </c>
      <c r="C216" s="61">
        <f t="shared" si="36"/>
        <v>8.4</v>
      </c>
      <c r="D216" s="61">
        <f t="shared" si="36"/>
        <v>5.22</v>
      </c>
      <c r="E216" s="61">
        <f t="shared" si="36"/>
        <v>38.74</v>
      </c>
      <c r="F216" s="61">
        <f t="shared" si="36"/>
        <v>223.2</v>
      </c>
      <c r="G216" s="61">
        <f t="shared" si="36"/>
        <v>0.18</v>
      </c>
      <c r="H216" s="61">
        <f t="shared" si="36"/>
        <v>0</v>
      </c>
      <c r="I216" s="61">
        <f t="shared" si="36"/>
        <v>0.05</v>
      </c>
      <c r="J216" s="61">
        <f t="shared" si="36"/>
        <v>0.62</v>
      </c>
      <c r="K216" s="61">
        <f t="shared" si="36"/>
        <v>112.95</v>
      </c>
      <c r="L216" s="61">
        <f t="shared" si="36"/>
        <v>35.299999999999997</v>
      </c>
      <c r="M216" s="61">
        <f t="shared" si="36"/>
        <v>332.65</v>
      </c>
      <c r="N216" s="61">
        <f t="shared" si="36"/>
        <v>2.2000000000000002</v>
      </c>
      <c r="O216" s="57">
        <f t="shared" si="36"/>
        <v>297</v>
      </c>
      <c r="P216" s="57">
        <f t="shared" si="36"/>
        <v>2004</v>
      </c>
    </row>
    <row r="217" spans="1:16" ht="23.25" customHeight="1" x14ac:dyDescent="0.25">
      <c r="A217" s="60" t="s">
        <v>204</v>
      </c>
      <c r="B217" s="57">
        <v>20</v>
      </c>
      <c r="C217" s="111">
        <v>0.17</v>
      </c>
      <c r="D217" s="111">
        <v>0.02</v>
      </c>
      <c r="E217" s="111">
        <v>0.48</v>
      </c>
      <c r="F217" s="111">
        <v>2.85</v>
      </c>
      <c r="G217" s="111">
        <v>0.01</v>
      </c>
      <c r="H217" s="111">
        <v>1.3</v>
      </c>
      <c r="I217" s="111">
        <v>0</v>
      </c>
      <c r="J217" s="111">
        <v>0.2</v>
      </c>
      <c r="K217" s="111">
        <v>4.2</v>
      </c>
      <c r="L217" s="111">
        <v>3.5</v>
      </c>
      <c r="M217" s="111">
        <v>7.5</v>
      </c>
      <c r="N217" s="111">
        <v>0.12</v>
      </c>
      <c r="O217" s="57" t="s">
        <v>206</v>
      </c>
      <c r="P217" s="57">
        <v>2011</v>
      </c>
    </row>
    <row r="218" spans="1:16" ht="23.25" customHeight="1" x14ac:dyDescent="0.25">
      <c r="A218" s="62" t="str">
        <f t="shared" ref="A218:O218" si="37">A41</f>
        <v>Батон пшеничный обогащенный</v>
      </c>
      <c r="B218" s="136">
        <f t="shared" si="37"/>
        <v>20</v>
      </c>
      <c r="C218" s="61">
        <f t="shared" si="37"/>
        <v>1.58</v>
      </c>
      <c r="D218" s="61">
        <f t="shared" si="37"/>
        <v>1.5</v>
      </c>
      <c r="E218" s="61">
        <f t="shared" si="37"/>
        <v>10.3</v>
      </c>
      <c r="F218" s="61">
        <f t="shared" si="37"/>
        <v>63.9</v>
      </c>
      <c r="G218" s="61">
        <f t="shared" si="37"/>
        <v>0.02</v>
      </c>
      <c r="H218" s="61">
        <f t="shared" si="37"/>
        <v>0</v>
      </c>
      <c r="I218" s="61">
        <f t="shared" si="37"/>
        <v>0</v>
      </c>
      <c r="J218" s="61">
        <f t="shared" si="37"/>
        <v>0.34</v>
      </c>
      <c r="K218" s="61">
        <f t="shared" si="37"/>
        <v>4.5999999999999996</v>
      </c>
      <c r="L218" s="61">
        <f t="shared" si="37"/>
        <v>6.6</v>
      </c>
      <c r="M218" s="61">
        <f t="shared" si="37"/>
        <v>67.400000000000006</v>
      </c>
      <c r="N218" s="61">
        <f t="shared" si="37"/>
        <v>0.22</v>
      </c>
      <c r="O218" s="57" t="str">
        <f t="shared" si="37"/>
        <v>ТК</v>
      </c>
      <c r="P218" s="57"/>
    </row>
    <row r="219" spans="1:16" ht="21" customHeight="1" x14ac:dyDescent="0.25">
      <c r="A219" s="75" t="str">
        <f t="shared" ref="A219:O219" si="38">A42</f>
        <v>Чай с сахаром</v>
      </c>
      <c r="B219" s="122">
        <f t="shared" si="38"/>
        <v>200</v>
      </c>
      <c r="C219" s="74">
        <f t="shared" si="38"/>
        <v>0.1</v>
      </c>
      <c r="D219" s="74">
        <f t="shared" si="38"/>
        <v>0</v>
      </c>
      <c r="E219" s="74">
        <f t="shared" si="38"/>
        <v>15</v>
      </c>
      <c r="F219" s="74">
        <f t="shared" si="38"/>
        <v>65</v>
      </c>
      <c r="G219" s="74">
        <f t="shared" si="38"/>
        <v>0</v>
      </c>
      <c r="H219" s="74">
        <f t="shared" si="38"/>
        <v>0.02</v>
      </c>
      <c r="I219" s="74">
        <f t="shared" si="38"/>
        <v>0</v>
      </c>
      <c r="J219" s="74">
        <f t="shared" si="38"/>
        <v>0</v>
      </c>
      <c r="K219" s="74">
        <f t="shared" si="38"/>
        <v>11</v>
      </c>
      <c r="L219" s="74">
        <f t="shared" si="38"/>
        <v>1.3</v>
      </c>
      <c r="M219" s="74">
        <f t="shared" si="38"/>
        <v>3</v>
      </c>
      <c r="N219" s="74">
        <f t="shared" si="38"/>
        <v>0.3</v>
      </c>
      <c r="O219" s="57">
        <f t="shared" si="38"/>
        <v>685</v>
      </c>
      <c r="P219" s="57">
        <f>P42</f>
        <v>2004</v>
      </c>
    </row>
    <row r="220" spans="1:16" ht="21" customHeight="1" x14ac:dyDescent="0.25">
      <c r="A220" s="58" t="s">
        <v>35</v>
      </c>
      <c r="B220" s="73"/>
      <c r="C220" s="59">
        <f>SUM(C215:C219)</f>
        <v>17.900000000000006</v>
      </c>
      <c r="D220" s="59">
        <f t="shared" ref="D220:N220" si="39">SUM(D215:D219)</f>
        <v>15.21</v>
      </c>
      <c r="E220" s="59">
        <f t="shared" si="39"/>
        <v>74.61</v>
      </c>
      <c r="F220" s="59">
        <f t="shared" si="39"/>
        <v>506.45</v>
      </c>
      <c r="G220" s="59">
        <f t="shared" si="39"/>
        <v>0.26</v>
      </c>
      <c r="H220" s="59">
        <f t="shared" si="39"/>
        <v>2.06</v>
      </c>
      <c r="I220" s="59">
        <f t="shared" si="39"/>
        <v>0.08</v>
      </c>
      <c r="J220" s="59">
        <f t="shared" si="39"/>
        <v>1.6800000000000002</v>
      </c>
      <c r="K220" s="59">
        <f t="shared" si="39"/>
        <v>170.60999999999999</v>
      </c>
      <c r="L220" s="59">
        <f t="shared" si="39"/>
        <v>57.83</v>
      </c>
      <c r="M220" s="59">
        <f t="shared" si="39"/>
        <v>500.54999999999995</v>
      </c>
      <c r="N220" s="59">
        <f t="shared" si="39"/>
        <v>3.6700000000000004</v>
      </c>
      <c r="O220" s="74"/>
      <c r="P220" s="74"/>
    </row>
    <row r="221" spans="1:16" ht="21" customHeight="1" x14ac:dyDescent="0.25">
      <c r="A221" s="207" t="s">
        <v>11</v>
      </c>
      <c r="B221" s="208"/>
      <c r="C221" s="208"/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9"/>
    </row>
    <row r="222" spans="1:16" ht="24" customHeight="1" x14ac:dyDescent="0.25">
      <c r="A222" s="76" t="s">
        <v>199</v>
      </c>
      <c r="B222" s="64">
        <v>60</v>
      </c>
      <c r="C222" s="117">
        <v>1.03</v>
      </c>
      <c r="D222" s="117">
        <v>2</v>
      </c>
      <c r="E222" s="117">
        <v>5.08</v>
      </c>
      <c r="F222" s="117">
        <v>51.42</v>
      </c>
      <c r="G222" s="117">
        <v>0.01</v>
      </c>
      <c r="H222" s="117">
        <v>11.9</v>
      </c>
      <c r="I222" s="117">
        <v>0</v>
      </c>
      <c r="J222" s="117">
        <v>0</v>
      </c>
      <c r="K222" s="117">
        <v>31.35</v>
      </c>
      <c r="L222" s="117">
        <v>9.61</v>
      </c>
      <c r="M222" s="117">
        <v>20.37</v>
      </c>
      <c r="N222" s="117">
        <v>0.4</v>
      </c>
      <c r="O222" s="64">
        <v>45</v>
      </c>
      <c r="P222" s="64">
        <v>2004</v>
      </c>
    </row>
    <row r="223" spans="1:16" ht="23.25" customHeight="1" x14ac:dyDescent="0.25">
      <c r="A223" s="76" t="s">
        <v>148</v>
      </c>
      <c r="B223" s="73" t="s">
        <v>12</v>
      </c>
      <c r="C223" s="61">
        <v>4.3499999999999996</v>
      </c>
      <c r="D223" s="61">
        <v>4.5</v>
      </c>
      <c r="E223" s="61">
        <v>28.83</v>
      </c>
      <c r="F223" s="61">
        <v>177.9</v>
      </c>
      <c r="G223" s="61">
        <v>0.05</v>
      </c>
      <c r="H223" s="61">
        <v>3.7</v>
      </c>
      <c r="I223" s="61">
        <v>0</v>
      </c>
      <c r="J223" s="61">
        <v>1.45</v>
      </c>
      <c r="K223" s="61">
        <v>29.5</v>
      </c>
      <c r="L223" s="61">
        <v>28.2</v>
      </c>
      <c r="M223" s="61">
        <v>34.5</v>
      </c>
      <c r="N223" s="61">
        <v>0.88</v>
      </c>
      <c r="O223" s="57">
        <v>140</v>
      </c>
      <c r="P223" s="57">
        <f>P46</f>
        <v>2004</v>
      </c>
    </row>
    <row r="224" spans="1:16" ht="22.5" customHeight="1" x14ac:dyDescent="0.25">
      <c r="A224" s="75" t="s">
        <v>140</v>
      </c>
      <c r="B224" s="73">
        <v>80</v>
      </c>
      <c r="C224" s="61">
        <v>15</v>
      </c>
      <c r="D224" s="61">
        <v>10.7</v>
      </c>
      <c r="E224" s="61">
        <v>9.2899999999999991</v>
      </c>
      <c r="F224" s="61">
        <v>209.8</v>
      </c>
      <c r="G224" s="61">
        <v>0.1</v>
      </c>
      <c r="H224" s="61">
        <v>0.86</v>
      </c>
      <c r="I224" s="61">
        <v>0.04</v>
      </c>
      <c r="J224" s="61">
        <v>0.43</v>
      </c>
      <c r="K224" s="61">
        <v>137.80000000000001</v>
      </c>
      <c r="L224" s="61">
        <v>18.57</v>
      </c>
      <c r="M224" s="61">
        <v>118.29</v>
      </c>
      <c r="N224" s="61">
        <v>1.1399999999999999</v>
      </c>
      <c r="O224" s="57">
        <v>498</v>
      </c>
      <c r="P224" s="57">
        <f>[1]Младшие!P189</f>
        <v>2004</v>
      </c>
    </row>
    <row r="225" spans="1:16" ht="22.5" customHeight="1" x14ac:dyDescent="0.25">
      <c r="A225" s="112" t="s">
        <v>169</v>
      </c>
      <c r="B225" s="127">
        <v>180</v>
      </c>
      <c r="C225" s="61">
        <v>3.73</v>
      </c>
      <c r="D225" s="61">
        <v>6.35</v>
      </c>
      <c r="E225" s="61">
        <v>26.7</v>
      </c>
      <c r="F225" s="61">
        <v>183.82</v>
      </c>
      <c r="G225" s="61">
        <v>0.12</v>
      </c>
      <c r="H225" s="61">
        <v>9.11</v>
      </c>
      <c r="I225" s="61">
        <v>0.28999999999999998</v>
      </c>
      <c r="J225" s="61">
        <v>0.72</v>
      </c>
      <c r="K225" s="61">
        <v>99.6</v>
      </c>
      <c r="L225" s="61">
        <v>48</v>
      </c>
      <c r="M225" s="61">
        <v>126</v>
      </c>
      <c r="N225" s="61">
        <v>1.32</v>
      </c>
      <c r="O225" s="57">
        <v>217</v>
      </c>
      <c r="P225" s="57">
        <v>2004</v>
      </c>
    </row>
    <row r="226" spans="1:16" ht="21.75" customHeight="1" x14ac:dyDescent="0.25">
      <c r="A226" s="76" t="s">
        <v>113</v>
      </c>
      <c r="B226" s="73">
        <f>B99</f>
        <v>200</v>
      </c>
      <c r="C226" s="61">
        <v>1.4</v>
      </c>
      <c r="D226" s="61">
        <v>0</v>
      </c>
      <c r="E226" s="61">
        <v>29</v>
      </c>
      <c r="F226" s="61">
        <v>122</v>
      </c>
      <c r="G226" s="61">
        <v>0.02</v>
      </c>
      <c r="H226" s="61">
        <v>2.4</v>
      </c>
      <c r="I226" s="61">
        <f>I99</f>
        <v>0</v>
      </c>
      <c r="J226" s="61">
        <f>J99</f>
        <v>0.04</v>
      </c>
      <c r="K226" s="61">
        <v>22.46</v>
      </c>
      <c r="L226" s="61">
        <v>7.26</v>
      </c>
      <c r="M226" s="61">
        <v>18.5</v>
      </c>
      <c r="N226" s="61">
        <v>0.1</v>
      </c>
      <c r="O226" s="57">
        <v>648</v>
      </c>
      <c r="P226" s="57">
        <f>P99</f>
        <v>2004</v>
      </c>
    </row>
    <row r="227" spans="1:16" ht="21.75" customHeight="1" x14ac:dyDescent="0.25">
      <c r="A227" s="62" t="s">
        <v>110</v>
      </c>
      <c r="B227" s="73">
        <f>B200</f>
        <v>45</v>
      </c>
      <c r="C227" s="61">
        <f>C200</f>
        <v>2.4700000000000002</v>
      </c>
      <c r="D227" s="61">
        <f>D200</f>
        <v>0.54</v>
      </c>
      <c r="E227" s="61">
        <f>E200</f>
        <v>16.3</v>
      </c>
      <c r="F227" s="61">
        <v>82.03</v>
      </c>
      <c r="G227" s="61">
        <f>G200</f>
        <v>0.12</v>
      </c>
      <c r="H227" s="61">
        <f>H200</f>
        <v>0</v>
      </c>
      <c r="I227" s="61">
        <f>I200</f>
        <v>0</v>
      </c>
      <c r="J227" s="61">
        <f>J200</f>
        <v>0.41</v>
      </c>
      <c r="K227" s="61">
        <f>K200</f>
        <v>15.8</v>
      </c>
      <c r="L227" s="61">
        <v>7</v>
      </c>
      <c r="M227" s="61">
        <f>M200</f>
        <v>91.7</v>
      </c>
      <c r="N227" s="61">
        <f>N200</f>
        <v>0.4</v>
      </c>
      <c r="O227" s="61" t="str">
        <f>O200</f>
        <v>ТК</v>
      </c>
      <c r="P227" s="57"/>
    </row>
    <row r="228" spans="1:16" ht="21" customHeight="1" x14ac:dyDescent="0.25">
      <c r="A228" s="63" t="s">
        <v>35</v>
      </c>
      <c r="B228" s="64"/>
      <c r="C228" s="65">
        <f>SUM(C222:C227)</f>
        <v>27.979999999999997</v>
      </c>
      <c r="D228" s="65">
        <f t="shared" ref="D228:N228" si="40">SUM(D222:D227)</f>
        <v>24.089999999999996</v>
      </c>
      <c r="E228" s="65">
        <f t="shared" si="40"/>
        <v>115.19999999999999</v>
      </c>
      <c r="F228" s="65">
        <f t="shared" si="40"/>
        <v>826.97</v>
      </c>
      <c r="G228" s="65">
        <f t="shared" si="40"/>
        <v>0.42000000000000004</v>
      </c>
      <c r="H228" s="65">
        <f t="shared" si="40"/>
        <v>27.97</v>
      </c>
      <c r="I228" s="65">
        <f t="shared" si="40"/>
        <v>0.32999999999999996</v>
      </c>
      <c r="J228" s="65">
        <f t="shared" si="40"/>
        <v>3.05</v>
      </c>
      <c r="K228" s="65">
        <f t="shared" si="40"/>
        <v>336.51</v>
      </c>
      <c r="L228" s="65">
        <f t="shared" si="40"/>
        <v>118.64</v>
      </c>
      <c r="M228" s="65">
        <f t="shared" si="40"/>
        <v>409.36</v>
      </c>
      <c r="N228" s="65">
        <f t="shared" si="40"/>
        <v>4.24</v>
      </c>
      <c r="O228" s="65"/>
      <c r="P228" s="65"/>
    </row>
    <row r="229" spans="1:16" ht="23.25" customHeight="1" x14ac:dyDescent="0.25">
      <c r="A229" s="63" t="s">
        <v>38</v>
      </c>
      <c r="B229" s="64"/>
      <c r="C229" s="65">
        <f t="shared" ref="C229:N229" si="41">C220+C228</f>
        <v>45.88</v>
      </c>
      <c r="D229" s="65">
        <f t="shared" si="41"/>
        <v>39.299999999999997</v>
      </c>
      <c r="E229" s="65">
        <f t="shared" si="41"/>
        <v>189.81</v>
      </c>
      <c r="F229" s="65">
        <f t="shared" si="41"/>
        <v>1333.42</v>
      </c>
      <c r="G229" s="65">
        <f t="shared" si="41"/>
        <v>0.68</v>
      </c>
      <c r="H229" s="65">
        <f t="shared" si="41"/>
        <v>30.029999999999998</v>
      </c>
      <c r="I229" s="65">
        <f t="shared" si="41"/>
        <v>0.41</v>
      </c>
      <c r="J229" s="65">
        <f t="shared" si="41"/>
        <v>4.7300000000000004</v>
      </c>
      <c r="K229" s="65">
        <f t="shared" si="41"/>
        <v>507.12</v>
      </c>
      <c r="L229" s="65">
        <f t="shared" si="41"/>
        <v>176.47</v>
      </c>
      <c r="M229" s="65">
        <f t="shared" si="41"/>
        <v>909.91</v>
      </c>
      <c r="N229" s="65">
        <f t="shared" si="41"/>
        <v>7.91</v>
      </c>
      <c r="O229" s="65"/>
      <c r="P229" s="65"/>
    </row>
    <row r="230" spans="1:16" ht="19.5" customHeight="1" x14ac:dyDescent="0.25">
      <c r="A230" s="203" t="s">
        <v>162</v>
      </c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</row>
    <row r="231" spans="1:16" ht="17.25" customHeight="1" x14ac:dyDescent="0.25">
      <c r="A231" s="206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</row>
    <row r="232" spans="1:16" ht="34.5" customHeight="1" x14ac:dyDescent="0.25">
      <c r="A232" s="215" t="s">
        <v>208</v>
      </c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</row>
    <row r="233" spans="1:16" ht="20.25" customHeight="1" x14ac:dyDescent="0.25">
      <c r="A233" s="54" t="s">
        <v>129</v>
      </c>
      <c r="B233" s="82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</row>
    <row r="234" spans="1:16" ht="20.25" customHeight="1" x14ac:dyDescent="0.25">
      <c r="A234" s="55" t="s">
        <v>119</v>
      </c>
      <c r="B234" s="82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</row>
    <row r="235" spans="1:16" ht="21.75" customHeight="1" x14ac:dyDescent="0.25">
      <c r="A235" s="55" t="s">
        <v>132</v>
      </c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</row>
    <row r="236" spans="1:16" ht="17.25" customHeight="1" x14ac:dyDescent="0.25">
      <c r="A236" s="17"/>
      <c r="B236" s="183"/>
      <c r="C236" s="183"/>
      <c r="D236" s="183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</row>
    <row r="237" spans="1:16" ht="20.25" customHeight="1" x14ac:dyDescent="0.25">
      <c r="A237" s="210" t="s">
        <v>24</v>
      </c>
      <c r="B237" s="210" t="s">
        <v>25</v>
      </c>
      <c r="C237" s="210" t="s">
        <v>0</v>
      </c>
      <c r="D237" s="210"/>
      <c r="E237" s="210"/>
      <c r="F237" s="210" t="s">
        <v>33</v>
      </c>
      <c r="G237" s="211" t="s">
        <v>4</v>
      </c>
      <c r="H237" s="212"/>
      <c r="I237" s="212"/>
      <c r="J237" s="213"/>
      <c r="K237" s="210" t="s">
        <v>5</v>
      </c>
      <c r="L237" s="210"/>
      <c r="M237" s="210"/>
      <c r="N237" s="210"/>
      <c r="O237" s="210" t="s">
        <v>31</v>
      </c>
      <c r="P237" s="210" t="s">
        <v>32</v>
      </c>
    </row>
    <row r="238" spans="1:16" ht="30.75" customHeight="1" x14ac:dyDescent="0.25">
      <c r="A238" s="210"/>
      <c r="B238" s="210"/>
      <c r="C238" s="95" t="s">
        <v>27</v>
      </c>
      <c r="D238" s="95" t="s">
        <v>28</v>
      </c>
      <c r="E238" s="95" t="s">
        <v>29</v>
      </c>
      <c r="F238" s="210"/>
      <c r="G238" s="95" t="s">
        <v>30</v>
      </c>
      <c r="H238" s="95" t="s">
        <v>1</v>
      </c>
      <c r="I238" s="95" t="s">
        <v>2</v>
      </c>
      <c r="J238" s="95" t="s">
        <v>3</v>
      </c>
      <c r="K238" s="95" t="s">
        <v>6</v>
      </c>
      <c r="L238" s="95" t="s">
        <v>8</v>
      </c>
      <c r="M238" s="95" t="s">
        <v>7</v>
      </c>
      <c r="N238" s="95" t="s">
        <v>9</v>
      </c>
      <c r="O238" s="210"/>
      <c r="P238" s="210"/>
    </row>
    <row r="239" spans="1:16" ht="21" customHeight="1" x14ac:dyDescent="0.25">
      <c r="A239" s="95">
        <v>1</v>
      </c>
      <c r="B239" s="95">
        <v>2</v>
      </c>
      <c r="C239" s="95">
        <v>3</v>
      </c>
      <c r="D239" s="95">
        <v>4</v>
      </c>
      <c r="E239" s="95">
        <v>5</v>
      </c>
      <c r="F239" s="95">
        <v>6</v>
      </c>
      <c r="G239" s="95">
        <v>7</v>
      </c>
      <c r="H239" s="95">
        <v>8</v>
      </c>
      <c r="I239" s="95">
        <v>9</v>
      </c>
      <c r="J239" s="95">
        <v>10</v>
      </c>
      <c r="K239" s="95">
        <v>11</v>
      </c>
      <c r="L239" s="95">
        <v>12</v>
      </c>
      <c r="M239" s="95">
        <v>13</v>
      </c>
      <c r="N239" s="95">
        <v>14</v>
      </c>
      <c r="O239" s="95">
        <v>15</v>
      </c>
      <c r="P239" s="95">
        <v>16</v>
      </c>
    </row>
    <row r="240" spans="1:16" ht="20.25" customHeight="1" x14ac:dyDescent="0.25">
      <c r="A240" s="207" t="s">
        <v>10</v>
      </c>
      <c r="B240" s="208"/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9"/>
    </row>
    <row r="241" spans="1:16" ht="21" customHeight="1" x14ac:dyDescent="0.25">
      <c r="A241" s="77" t="str">
        <f t="shared" ref="A241:P241" si="42">A139</f>
        <v>Омлет натуральный запеченый</v>
      </c>
      <c r="B241" s="95">
        <f t="shared" si="42"/>
        <v>150</v>
      </c>
      <c r="C241" s="97">
        <f t="shared" si="42"/>
        <v>14.6</v>
      </c>
      <c r="D241" s="97">
        <f t="shared" si="42"/>
        <v>19.7</v>
      </c>
      <c r="E241" s="97">
        <f t="shared" si="42"/>
        <v>2.63</v>
      </c>
      <c r="F241" s="97">
        <f t="shared" si="42"/>
        <v>266</v>
      </c>
      <c r="G241" s="97">
        <f t="shared" si="42"/>
        <v>0.08</v>
      </c>
      <c r="H241" s="97">
        <f t="shared" si="42"/>
        <v>0.5</v>
      </c>
      <c r="I241" s="97">
        <f t="shared" si="42"/>
        <v>0.3</v>
      </c>
      <c r="J241" s="97">
        <f t="shared" si="42"/>
        <v>0.69</v>
      </c>
      <c r="K241" s="97">
        <f t="shared" si="42"/>
        <v>226</v>
      </c>
      <c r="L241" s="97">
        <f t="shared" si="42"/>
        <v>18.47</v>
      </c>
      <c r="M241" s="97">
        <f t="shared" si="42"/>
        <v>338</v>
      </c>
      <c r="N241" s="99">
        <f t="shared" si="42"/>
        <v>1.31</v>
      </c>
      <c r="O241" s="100">
        <f t="shared" si="42"/>
        <v>340</v>
      </c>
      <c r="P241" s="100">
        <f t="shared" si="42"/>
        <v>2004</v>
      </c>
    </row>
    <row r="242" spans="1:16" ht="21" customHeight="1" x14ac:dyDescent="0.25">
      <c r="A242" s="77" t="str">
        <f t="shared" ref="A242:P242" si="43">A140</f>
        <v>Бутерброд с колбасой п/к</v>
      </c>
      <c r="B242" s="127" t="str">
        <f t="shared" si="43"/>
        <v>20/20</v>
      </c>
      <c r="C242" s="111">
        <f t="shared" si="43"/>
        <v>4.54</v>
      </c>
      <c r="D242" s="111">
        <f t="shared" si="43"/>
        <v>7.82</v>
      </c>
      <c r="E242" s="111">
        <f t="shared" si="43"/>
        <v>9.7200000000000006</v>
      </c>
      <c r="F242" s="111">
        <f t="shared" si="43"/>
        <v>127</v>
      </c>
      <c r="G242" s="111">
        <f t="shared" si="43"/>
        <v>7.0000000000000007E-2</v>
      </c>
      <c r="H242" s="111">
        <f t="shared" si="43"/>
        <v>0</v>
      </c>
      <c r="I242" s="111">
        <f t="shared" si="43"/>
        <v>0</v>
      </c>
      <c r="J242" s="111">
        <f t="shared" si="43"/>
        <v>0.36</v>
      </c>
      <c r="K242" s="111">
        <f t="shared" si="43"/>
        <v>10</v>
      </c>
      <c r="L242" s="111">
        <f t="shared" si="43"/>
        <v>14.4</v>
      </c>
      <c r="M242" s="111">
        <f t="shared" si="43"/>
        <v>65</v>
      </c>
      <c r="N242" s="113">
        <f t="shared" si="43"/>
        <v>0.96</v>
      </c>
      <c r="O242" s="115">
        <f t="shared" si="43"/>
        <v>6</v>
      </c>
      <c r="P242" s="115">
        <f t="shared" si="43"/>
        <v>2004</v>
      </c>
    </row>
    <row r="243" spans="1:16" ht="21.75" customHeight="1" x14ac:dyDescent="0.25">
      <c r="A243" s="77" t="str">
        <f t="shared" ref="A243:P243" si="44">A141</f>
        <v>Чай с сахаром</v>
      </c>
      <c r="B243" s="127">
        <f t="shared" si="44"/>
        <v>200</v>
      </c>
      <c r="C243" s="111">
        <f t="shared" si="44"/>
        <v>0.1</v>
      </c>
      <c r="D243" s="111">
        <f t="shared" si="44"/>
        <v>0</v>
      </c>
      <c r="E243" s="111">
        <f t="shared" si="44"/>
        <v>15</v>
      </c>
      <c r="F243" s="111">
        <f t="shared" si="44"/>
        <v>65</v>
      </c>
      <c r="G243" s="111">
        <f t="shared" si="44"/>
        <v>0</v>
      </c>
      <c r="H243" s="111">
        <f t="shared" si="44"/>
        <v>0.02</v>
      </c>
      <c r="I243" s="111">
        <f t="shared" si="44"/>
        <v>0</v>
      </c>
      <c r="J243" s="111">
        <f t="shared" si="44"/>
        <v>0</v>
      </c>
      <c r="K243" s="111">
        <f t="shared" si="44"/>
        <v>11</v>
      </c>
      <c r="L243" s="111">
        <f t="shared" si="44"/>
        <v>1.3</v>
      </c>
      <c r="M243" s="111">
        <f t="shared" si="44"/>
        <v>3</v>
      </c>
      <c r="N243" s="113">
        <f t="shared" si="44"/>
        <v>0.3</v>
      </c>
      <c r="O243" s="115">
        <f t="shared" si="44"/>
        <v>685</v>
      </c>
      <c r="P243" s="115">
        <f t="shared" si="44"/>
        <v>2004</v>
      </c>
    </row>
    <row r="244" spans="1:16" ht="22.5" customHeight="1" x14ac:dyDescent="0.25">
      <c r="A244" s="58" t="s">
        <v>35</v>
      </c>
      <c r="B244" s="95"/>
      <c r="C244" s="59">
        <f>SUM(C241:C243)</f>
        <v>19.240000000000002</v>
      </c>
      <c r="D244" s="59">
        <f t="shared" ref="D244:N244" si="45">SUM(D241:D243)</f>
        <v>27.52</v>
      </c>
      <c r="E244" s="59">
        <f t="shared" si="45"/>
        <v>27.35</v>
      </c>
      <c r="F244" s="59">
        <f t="shared" si="45"/>
        <v>458</v>
      </c>
      <c r="G244" s="59">
        <f t="shared" si="45"/>
        <v>0.15000000000000002</v>
      </c>
      <c r="H244" s="59">
        <f t="shared" si="45"/>
        <v>0.52</v>
      </c>
      <c r="I244" s="59">
        <f t="shared" si="45"/>
        <v>0.3</v>
      </c>
      <c r="J244" s="59">
        <f t="shared" si="45"/>
        <v>1.0499999999999998</v>
      </c>
      <c r="K244" s="59">
        <f t="shared" si="45"/>
        <v>247</v>
      </c>
      <c r="L244" s="59">
        <f t="shared" si="45"/>
        <v>34.169999999999995</v>
      </c>
      <c r="M244" s="59">
        <f t="shared" si="45"/>
        <v>406</v>
      </c>
      <c r="N244" s="59">
        <f t="shared" si="45"/>
        <v>2.57</v>
      </c>
      <c r="O244" s="97"/>
      <c r="P244" s="97"/>
    </row>
    <row r="245" spans="1:16" ht="23.25" customHeight="1" x14ac:dyDescent="0.25">
      <c r="A245" s="207" t="s">
        <v>11</v>
      </c>
      <c r="B245" s="208"/>
      <c r="C245" s="208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9"/>
    </row>
    <row r="246" spans="1:16" ht="21.75" customHeight="1" x14ac:dyDescent="0.25">
      <c r="A246" s="76" t="s">
        <v>154</v>
      </c>
      <c r="B246" s="64">
        <v>60</v>
      </c>
      <c r="C246" s="89">
        <v>0.84</v>
      </c>
      <c r="D246" s="89">
        <v>4.92</v>
      </c>
      <c r="E246" s="89">
        <v>4.8</v>
      </c>
      <c r="F246" s="61">
        <v>66</v>
      </c>
      <c r="G246" s="89">
        <v>0.01</v>
      </c>
      <c r="H246" s="89">
        <v>5.44</v>
      </c>
      <c r="I246" s="89">
        <v>0</v>
      </c>
      <c r="J246" s="89">
        <v>1.38</v>
      </c>
      <c r="K246" s="89">
        <v>22.29</v>
      </c>
      <c r="L246" s="89">
        <v>11.4</v>
      </c>
      <c r="M246" s="89">
        <v>22.8</v>
      </c>
      <c r="N246" s="89">
        <v>0.78</v>
      </c>
      <c r="O246" s="131">
        <v>25</v>
      </c>
      <c r="P246" s="130">
        <v>2003</v>
      </c>
    </row>
    <row r="247" spans="1:16" ht="23.25" customHeight="1" x14ac:dyDescent="0.25">
      <c r="A247" s="98" t="s">
        <v>173</v>
      </c>
      <c r="B247" s="95" t="s">
        <v>60</v>
      </c>
      <c r="C247" s="61">
        <v>6.4</v>
      </c>
      <c r="D247" s="61">
        <v>4.43</v>
      </c>
      <c r="E247" s="61">
        <v>18.25</v>
      </c>
      <c r="F247" s="61">
        <v>185.26</v>
      </c>
      <c r="G247" s="61">
        <v>0.2</v>
      </c>
      <c r="H247" s="61">
        <v>8.67</v>
      </c>
      <c r="I247" s="61">
        <v>0.05</v>
      </c>
      <c r="J247" s="61">
        <v>0.23</v>
      </c>
      <c r="K247" s="61">
        <v>119</v>
      </c>
      <c r="L247" s="61">
        <v>15.5</v>
      </c>
      <c r="M247" s="61">
        <v>34.5</v>
      </c>
      <c r="N247" s="61">
        <v>0.93</v>
      </c>
      <c r="O247" s="57">
        <v>110</v>
      </c>
      <c r="P247" s="57">
        <v>2004</v>
      </c>
    </row>
    <row r="248" spans="1:16" ht="21" customHeight="1" x14ac:dyDescent="0.25">
      <c r="A248" s="60" t="s">
        <v>159</v>
      </c>
      <c r="B248" s="95">
        <v>100</v>
      </c>
      <c r="C248" s="61">
        <v>11.78</v>
      </c>
      <c r="D248" s="61">
        <v>10.119999999999999</v>
      </c>
      <c r="E248" s="61">
        <v>2.93</v>
      </c>
      <c r="F248" s="61">
        <v>150</v>
      </c>
      <c r="G248" s="61">
        <v>0.05</v>
      </c>
      <c r="H248" s="61">
        <v>1.44</v>
      </c>
      <c r="I248" s="61">
        <v>0.04</v>
      </c>
      <c r="J248" s="61">
        <v>0.96</v>
      </c>
      <c r="K248" s="61">
        <v>38.9</v>
      </c>
      <c r="L248" s="61">
        <v>25.17</v>
      </c>
      <c r="M248" s="61">
        <v>190.5</v>
      </c>
      <c r="N248" s="61">
        <v>0.91</v>
      </c>
      <c r="O248" s="57">
        <v>423</v>
      </c>
      <c r="P248" s="57">
        <v>2004</v>
      </c>
    </row>
    <row r="249" spans="1:16" ht="22.5" customHeight="1" x14ac:dyDescent="0.25">
      <c r="A249" s="60" t="s">
        <v>84</v>
      </c>
      <c r="B249" s="127" t="s">
        <v>23</v>
      </c>
      <c r="C249" s="61">
        <v>5.48</v>
      </c>
      <c r="D249" s="61">
        <v>5.5</v>
      </c>
      <c r="E249" s="61">
        <v>33.26</v>
      </c>
      <c r="F249" s="61">
        <v>206.62</v>
      </c>
      <c r="G249" s="61">
        <v>0.06</v>
      </c>
      <c r="H249" s="61">
        <v>0.02</v>
      </c>
      <c r="I249" s="61">
        <v>0</v>
      </c>
      <c r="J249" s="61">
        <v>0.8</v>
      </c>
      <c r="K249" s="61">
        <v>9.32</v>
      </c>
      <c r="L249" s="61">
        <v>8.1</v>
      </c>
      <c r="M249" s="61">
        <v>35.700000000000003</v>
      </c>
      <c r="N249" s="61">
        <v>0.74</v>
      </c>
      <c r="O249" s="57">
        <v>332</v>
      </c>
      <c r="P249" s="57">
        <v>2004</v>
      </c>
    </row>
    <row r="250" spans="1:16" ht="22.5" customHeight="1" x14ac:dyDescent="0.25">
      <c r="A250" s="98" t="s">
        <v>116</v>
      </c>
      <c r="B250" s="95">
        <v>200</v>
      </c>
      <c r="C250" s="61">
        <v>1</v>
      </c>
      <c r="D250" s="61">
        <v>0.2</v>
      </c>
      <c r="E250" s="61">
        <v>29.1</v>
      </c>
      <c r="F250" s="61">
        <v>120</v>
      </c>
      <c r="G250" s="61">
        <v>0.04</v>
      </c>
      <c r="H250" s="61">
        <v>3.28</v>
      </c>
      <c r="I250" s="61">
        <v>0</v>
      </c>
      <c r="J250" s="61">
        <v>0.24</v>
      </c>
      <c r="K250" s="61">
        <v>46</v>
      </c>
      <c r="L250" s="61">
        <v>19</v>
      </c>
      <c r="M250" s="61">
        <v>25.7</v>
      </c>
      <c r="N250" s="61">
        <v>1.52</v>
      </c>
      <c r="O250" s="57">
        <v>638</v>
      </c>
      <c r="P250" s="57">
        <v>2004</v>
      </c>
    </row>
    <row r="251" spans="1:16" ht="22.5" customHeight="1" x14ac:dyDescent="0.25">
      <c r="A251" s="62" t="s">
        <v>110</v>
      </c>
      <c r="B251" s="95">
        <f>B227</f>
        <v>45</v>
      </c>
      <c r="C251" s="61">
        <f>C227</f>
        <v>2.4700000000000002</v>
      </c>
      <c r="D251" s="61">
        <f>D227</f>
        <v>0.54</v>
      </c>
      <c r="E251" s="61">
        <f>E227</f>
        <v>16.3</v>
      </c>
      <c r="F251" s="61">
        <v>82.03</v>
      </c>
      <c r="G251" s="61">
        <f t="shared" ref="G251:O251" si="46">G227</f>
        <v>0.12</v>
      </c>
      <c r="H251" s="61">
        <f t="shared" si="46"/>
        <v>0</v>
      </c>
      <c r="I251" s="61">
        <f t="shared" si="46"/>
        <v>0</v>
      </c>
      <c r="J251" s="61">
        <f t="shared" si="46"/>
        <v>0.41</v>
      </c>
      <c r="K251" s="61">
        <f t="shared" si="46"/>
        <v>15.8</v>
      </c>
      <c r="L251" s="61">
        <f t="shared" si="46"/>
        <v>7</v>
      </c>
      <c r="M251" s="61">
        <f t="shared" si="46"/>
        <v>91.7</v>
      </c>
      <c r="N251" s="61">
        <f t="shared" si="46"/>
        <v>0.4</v>
      </c>
      <c r="O251" s="61" t="str">
        <f t="shared" si="46"/>
        <v>ТК</v>
      </c>
      <c r="P251" s="57"/>
    </row>
    <row r="252" spans="1:16" ht="21" customHeight="1" x14ac:dyDescent="0.25">
      <c r="A252" s="63" t="s">
        <v>35</v>
      </c>
      <c r="B252" s="64"/>
      <c r="C252" s="65">
        <f>SUM(C246:C251)</f>
        <v>27.97</v>
      </c>
      <c r="D252" s="65">
        <f t="shared" ref="D252:N252" si="47">SUM(D246:D251)</f>
        <v>25.709999999999997</v>
      </c>
      <c r="E252" s="65">
        <f t="shared" si="47"/>
        <v>104.64</v>
      </c>
      <c r="F252" s="65">
        <f t="shared" si="47"/>
        <v>809.91</v>
      </c>
      <c r="G252" s="65">
        <f t="shared" si="47"/>
        <v>0.48</v>
      </c>
      <c r="H252" s="65">
        <f t="shared" si="47"/>
        <v>18.849999999999998</v>
      </c>
      <c r="I252" s="65">
        <f t="shared" si="47"/>
        <v>0.09</v>
      </c>
      <c r="J252" s="65">
        <f t="shared" si="47"/>
        <v>4.0200000000000005</v>
      </c>
      <c r="K252" s="65">
        <f t="shared" si="47"/>
        <v>251.31</v>
      </c>
      <c r="L252" s="65">
        <f t="shared" si="47"/>
        <v>86.17</v>
      </c>
      <c r="M252" s="65">
        <f t="shared" si="47"/>
        <v>400.9</v>
      </c>
      <c r="N252" s="65">
        <f t="shared" si="47"/>
        <v>5.2800000000000011</v>
      </c>
      <c r="O252" s="65"/>
      <c r="P252" s="65"/>
    </row>
    <row r="253" spans="1:16" ht="21.75" customHeight="1" x14ac:dyDescent="0.25">
      <c r="A253" s="63" t="s">
        <v>38</v>
      </c>
      <c r="B253" s="64"/>
      <c r="C253" s="65">
        <f t="shared" ref="C253:N253" si="48">C244+C252</f>
        <v>47.21</v>
      </c>
      <c r="D253" s="65">
        <f t="shared" si="48"/>
        <v>53.23</v>
      </c>
      <c r="E253" s="65">
        <f t="shared" si="48"/>
        <v>131.99</v>
      </c>
      <c r="F253" s="65">
        <f t="shared" si="48"/>
        <v>1267.9099999999999</v>
      </c>
      <c r="G253" s="65">
        <f t="shared" si="48"/>
        <v>0.63</v>
      </c>
      <c r="H253" s="65">
        <f t="shared" si="48"/>
        <v>19.369999999999997</v>
      </c>
      <c r="I253" s="65">
        <f t="shared" si="48"/>
        <v>0.39</v>
      </c>
      <c r="J253" s="65">
        <f t="shared" si="48"/>
        <v>5.07</v>
      </c>
      <c r="K253" s="65">
        <f t="shared" si="48"/>
        <v>498.31</v>
      </c>
      <c r="L253" s="65">
        <f t="shared" si="48"/>
        <v>120.34</v>
      </c>
      <c r="M253" s="65">
        <f t="shared" si="48"/>
        <v>806.9</v>
      </c>
      <c r="N253" s="65">
        <f t="shared" si="48"/>
        <v>7.8500000000000014</v>
      </c>
      <c r="O253" s="65"/>
      <c r="P253" s="65"/>
    </row>
    <row r="254" spans="1:16" ht="22.5" customHeight="1" x14ac:dyDescent="0.25">
      <c r="A254" s="81"/>
      <c r="B254" s="82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</row>
    <row r="255" spans="1:16" ht="19.5" customHeight="1" x14ac:dyDescent="0.25">
      <c r="A255" s="203" t="s">
        <v>162</v>
      </c>
      <c r="B255" s="203"/>
      <c r="C255" s="203"/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</row>
    <row r="256" spans="1:16" ht="18" customHeight="1" x14ac:dyDescent="0.25">
      <c r="A256" s="81"/>
      <c r="B256" s="82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</row>
    <row r="257" spans="1:16" ht="35.25" customHeight="1" x14ac:dyDescent="0.25">
      <c r="A257" s="215" t="s">
        <v>208</v>
      </c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</row>
    <row r="258" spans="1:16" ht="21.75" customHeight="1" x14ac:dyDescent="0.25">
      <c r="A258" s="54" t="s">
        <v>130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</row>
    <row r="259" spans="1:16" ht="21" customHeight="1" x14ac:dyDescent="0.25">
      <c r="A259" s="55" t="s">
        <v>119</v>
      </c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</row>
    <row r="260" spans="1:16" ht="22.5" customHeight="1" x14ac:dyDescent="0.25">
      <c r="A260" s="55" t="s">
        <v>132</v>
      </c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</row>
    <row r="261" spans="1:16" ht="15" customHeight="1" x14ac:dyDescent="0.25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</row>
    <row r="262" spans="1:16" ht="18" customHeight="1" x14ac:dyDescent="0.25">
      <c r="A262" s="210" t="s">
        <v>24</v>
      </c>
      <c r="B262" s="210" t="s">
        <v>25</v>
      </c>
      <c r="C262" s="210" t="s">
        <v>0</v>
      </c>
      <c r="D262" s="210"/>
      <c r="E262" s="210"/>
      <c r="F262" s="210" t="s">
        <v>33</v>
      </c>
      <c r="G262" s="211" t="s">
        <v>4</v>
      </c>
      <c r="H262" s="212"/>
      <c r="I262" s="212"/>
      <c r="J262" s="213"/>
      <c r="K262" s="210" t="s">
        <v>5</v>
      </c>
      <c r="L262" s="210"/>
      <c r="M262" s="210"/>
      <c r="N262" s="210"/>
      <c r="O262" s="210" t="s">
        <v>31</v>
      </c>
      <c r="P262" s="210" t="s">
        <v>32</v>
      </c>
    </row>
    <row r="263" spans="1:16" ht="31.5" customHeight="1" x14ac:dyDescent="0.25">
      <c r="A263" s="210"/>
      <c r="B263" s="210"/>
      <c r="C263" s="95" t="s">
        <v>27</v>
      </c>
      <c r="D263" s="95" t="s">
        <v>28</v>
      </c>
      <c r="E263" s="95" t="s">
        <v>29</v>
      </c>
      <c r="F263" s="210"/>
      <c r="G263" s="95" t="s">
        <v>30</v>
      </c>
      <c r="H263" s="95" t="s">
        <v>1</v>
      </c>
      <c r="I263" s="95" t="s">
        <v>2</v>
      </c>
      <c r="J263" s="95" t="s">
        <v>3</v>
      </c>
      <c r="K263" s="95" t="s">
        <v>6</v>
      </c>
      <c r="L263" s="95" t="s">
        <v>8</v>
      </c>
      <c r="M263" s="95" t="s">
        <v>7</v>
      </c>
      <c r="N263" s="95" t="s">
        <v>9</v>
      </c>
      <c r="O263" s="210"/>
      <c r="P263" s="210"/>
    </row>
    <row r="264" spans="1:16" ht="24" customHeight="1" x14ac:dyDescent="0.25">
      <c r="A264" s="95">
        <v>1</v>
      </c>
      <c r="B264" s="95">
        <v>2</v>
      </c>
      <c r="C264" s="95">
        <v>3</v>
      </c>
      <c r="D264" s="95">
        <v>4</v>
      </c>
      <c r="E264" s="95">
        <v>5</v>
      </c>
      <c r="F264" s="95">
        <v>6</v>
      </c>
      <c r="G264" s="95">
        <v>7</v>
      </c>
      <c r="H264" s="95">
        <v>8</v>
      </c>
      <c r="I264" s="95">
        <v>9</v>
      </c>
      <c r="J264" s="95">
        <v>10</v>
      </c>
      <c r="K264" s="95">
        <v>11</v>
      </c>
      <c r="L264" s="95">
        <v>12</v>
      </c>
      <c r="M264" s="95">
        <v>13</v>
      </c>
      <c r="N264" s="95">
        <v>14</v>
      </c>
      <c r="O264" s="95">
        <v>15</v>
      </c>
      <c r="P264" s="95">
        <v>16</v>
      </c>
    </row>
    <row r="265" spans="1:16" ht="20.25" customHeight="1" x14ac:dyDescent="0.25">
      <c r="A265" s="207" t="s">
        <v>10</v>
      </c>
      <c r="B265" s="208"/>
      <c r="C265" s="208"/>
      <c r="D265" s="208"/>
      <c r="E265" s="208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9"/>
    </row>
    <row r="266" spans="1:16" ht="22.5" customHeight="1" x14ac:dyDescent="0.25">
      <c r="A266" s="77" t="str">
        <f t="shared" ref="A266:P266" si="49">A88</f>
        <v xml:space="preserve">Изделия колбасные вареные (сосиски) </v>
      </c>
      <c r="B266" s="95">
        <f t="shared" si="49"/>
        <v>50</v>
      </c>
      <c r="C266" s="97">
        <f t="shared" si="49"/>
        <v>5.2</v>
      </c>
      <c r="D266" s="97">
        <f t="shared" si="49"/>
        <v>10.45</v>
      </c>
      <c r="E266" s="97">
        <f t="shared" si="49"/>
        <v>0.43</v>
      </c>
      <c r="F266" s="97">
        <f t="shared" si="49"/>
        <v>115</v>
      </c>
      <c r="G266" s="97">
        <f t="shared" si="49"/>
        <v>7.0000000000000007E-2</v>
      </c>
      <c r="H266" s="97">
        <f t="shared" si="49"/>
        <v>0</v>
      </c>
      <c r="I266" s="97">
        <f t="shared" si="49"/>
        <v>0</v>
      </c>
      <c r="J266" s="97">
        <f t="shared" si="49"/>
        <v>0.2</v>
      </c>
      <c r="K266" s="97">
        <f t="shared" si="49"/>
        <v>15.5</v>
      </c>
      <c r="L266" s="97">
        <f t="shared" si="49"/>
        <v>8.5</v>
      </c>
      <c r="M266" s="97">
        <f t="shared" si="49"/>
        <v>67</v>
      </c>
      <c r="N266" s="99">
        <f t="shared" si="49"/>
        <v>0.09</v>
      </c>
      <c r="O266" s="100">
        <f t="shared" si="49"/>
        <v>413</v>
      </c>
      <c r="P266" s="100">
        <f t="shared" si="49"/>
        <v>2004</v>
      </c>
    </row>
    <row r="267" spans="1:16" ht="21.75" customHeight="1" x14ac:dyDescent="0.25">
      <c r="A267" s="77" t="str">
        <f t="shared" ref="A267:P267" si="50">A89</f>
        <v>Макаронные изделия отварные с маслом сливочным</v>
      </c>
      <c r="B267" s="133" t="str">
        <f t="shared" si="50"/>
        <v>150/5</v>
      </c>
      <c r="C267" s="111">
        <f t="shared" si="50"/>
        <v>5.48</v>
      </c>
      <c r="D267" s="111">
        <f t="shared" si="50"/>
        <v>5.5</v>
      </c>
      <c r="E267" s="111">
        <f t="shared" si="50"/>
        <v>33.26</v>
      </c>
      <c r="F267" s="111">
        <f t="shared" si="50"/>
        <v>206.62</v>
      </c>
      <c r="G267" s="111">
        <f t="shared" si="50"/>
        <v>0.06</v>
      </c>
      <c r="H267" s="111">
        <f t="shared" si="50"/>
        <v>0.02</v>
      </c>
      <c r="I267" s="111">
        <f t="shared" si="50"/>
        <v>0</v>
      </c>
      <c r="J267" s="111">
        <f t="shared" si="50"/>
        <v>0.8</v>
      </c>
      <c r="K267" s="111">
        <f t="shared" si="50"/>
        <v>9.32</v>
      </c>
      <c r="L267" s="111">
        <f t="shared" si="50"/>
        <v>8.1</v>
      </c>
      <c r="M267" s="111">
        <f t="shared" si="50"/>
        <v>35.700000000000003</v>
      </c>
      <c r="N267" s="113">
        <f t="shared" si="50"/>
        <v>0.74</v>
      </c>
      <c r="O267" s="115">
        <f t="shared" si="50"/>
        <v>332</v>
      </c>
      <c r="P267" s="115">
        <f t="shared" si="50"/>
        <v>2004</v>
      </c>
    </row>
    <row r="268" spans="1:16" ht="21.75" customHeight="1" x14ac:dyDescent="0.25">
      <c r="A268" s="77" t="str">
        <f t="shared" ref="A268:O268" si="51">A90</f>
        <v>Батон пшеничный обогащенный</v>
      </c>
      <c r="B268" s="133">
        <f t="shared" si="51"/>
        <v>20</v>
      </c>
      <c r="C268" s="111">
        <f t="shared" si="51"/>
        <v>1.58</v>
      </c>
      <c r="D268" s="111">
        <f t="shared" si="51"/>
        <v>1.5</v>
      </c>
      <c r="E268" s="111">
        <f t="shared" si="51"/>
        <v>10.3</v>
      </c>
      <c r="F268" s="111">
        <f t="shared" si="51"/>
        <v>63.9</v>
      </c>
      <c r="G268" s="111">
        <f t="shared" si="51"/>
        <v>0.02</v>
      </c>
      <c r="H268" s="111">
        <f t="shared" si="51"/>
        <v>0</v>
      </c>
      <c r="I268" s="111">
        <f t="shared" si="51"/>
        <v>0</v>
      </c>
      <c r="J268" s="111">
        <f t="shared" si="51"/>
        <v>0.34</v>
      </c>
      <c r="K268" s="111">
        <f t="shared" si="51"/>
        <v>4.5999999999999996</v>
      </c>
      <c r="L268" s="111">
        <f t="shared" si="51"/>
        <v>6.6</v>
      </c>
      <c r="M268" s="111">
        <f t="shared" si="51"/>
        <v>67.400000000000006</v>
      </c>
      <c r="N268" s="113">
        <f t="shared" si="51"/>
        <v>0.22</v>
      </c>
      <c r="O268" s="115" t="str">
        <f t="shared" si="51"/>
        <v>ТК</v>
      </c>
      <c r="P268" s="115"/>
    </row>
    <row r="269" spans="1:16" ht="21.75" customHeight="1" x14ac:dyDescent="0.25">
      <c r="A269" s="77" t="str">
        <f t="shared" ref="A269:O269" si="52">A91</f>
        <v>Чай с сахаром</v>
      </c>
      <c r="B269" s="136">
        <f t="shared" si="52"/>
        <v>200</v>
      </c>
      <c r="C269" s="111">
        <f t="shared" si="52"/>
        <v>0.1</v>
      </c>
      <c r="D269" s="111">
        <f t="shared" si="52"/>
        <v>0</v>
      </c>
      <c r="E269" s="111">
        <f t="shared" si="52"/>
        <v>15</v>
      </c>
      <c r="F269" s="111">
        <f t="shared" si="52"/>
        <v>65</v>
      </c>
      <c r="G269" s="111">
        <f t="shared" si="52"/>
        <v>0</v>
      </c>
      <c r="H269" s="111">
        <f t="shared" si="52"/>
        <v>0.02</v>
      </c>
      <c r="I269" s="111">
        <f t="shared" si="52"/>
        <v>0</v>
      </c>
      <c r="J269" s="111">
        <f t="shared" si="52"/>
        <v>0</v>
      </c>
      <c r="K269" s="111">
        <f t="shared" si="52"/>
        <v>11</v>
      </c>
      <c r="L269" s="111">
        <f t="shared" si="52"/>
        <v>1.3</v>
      </c>
      <c r="M269" s="111">
        <f t="shared" si="52"/>
        <v>3</v>
      </c>
      <c r="N269" s="113">
        <f t="shared" si="52"/>
        <v>0.3</v>
      </c>
      <c r="O269" s="115">
        <f t="shared" si="52"/>
        <v>685</v>
      </c>
      <c r="P269" s="115">
        <f>P91</f>
        <v>2004</v>
      </c>
    </row>
    <row r="270" spans="1:16" ht="22.5" customHeight="1" x14ac:dyDescent="0.25">
      <c r="A270" s="98" t="str">
        <f t="shared" ref="A270:O270" si="53">A92</f>
        <v>Фрукт свежий сезонный (яблоко, груша, мандарин)</v>
      </c>
      <c r="B270" s="57">
        <f t="shared" si="53"/>
        <v>100</v>
      </c>
      <c r="C270" s="97">
        <f t="shared" si="53"/>
        <v>0.8</v>
      </c>
      <c r="D270" s="97">
        <f t="shared" si="53"/>
        <v>0.2</v>
      </c>
      <c r="E270" s="97">
        <f t="shared" si="53"/>
        <v>25</v>
      </c>
      <c r="F270" s="97">
        <f t="shared" si="53"/>
        <v>107.64</v>
      </c>
      <c r="G270" s="97">
        <f t="shared" si="53"/>
        <v>0.06</v>
      </c>
      <c r="H270" s="97">
        <f t="shared" si="53"/>
        <v>38</v>
      </c>
      <c r="I270" s="97">
        <f t="shared" si="53"/>
        <v>0</v>
      </c>
      <c r="J270" s="97">
        <f t="shared" si="53"/>
        <v>0.2</v>
      </c>
      <c r="K270" s="97">
        <f t="shared" si="53"/>
        <v>35</v>
      </c>
      <c r="L270" s="97">
        <f t="shared" si="53"/>
        <v>11</v>
      </c>
      <c r="M270" s="97">
        <f t="shared" si="53"/>
        <v>57</v>
      </c>
      <c r="N270" s="97">
        <f t="shared" si="53"/>
        <v>0.1</v>
      </c>
      <c r="O270" s="57" t="str">
        <f t="shared" si="53"/>
        <v>КК</v>
      </c>
      <c r="P270" s="57"/>
    </row>
    <row r="271" spans="1:16" ht="23.25" customHeight="1" x14ac:dyDescent="0.25">
      <c r="A271" s="58" t="s">
        <v>35</v>
      </c>
      <c r="B271" s="121"/>
      <c r="C271" s="59">
        <f>SUM(C266:C270)</f>
        <v>13.16</v>
      </c>
      <c r="D271" s="59">
        <f t="shared" ref="D271:N271" si="54">SUM(D266:D270)</f>
        <v>17.649999999999999</v>
      </c>
      <c r="E271" s="59">
        <f t="shared" si="54"/>
        <v>83.99</v>
      </c>
      <c r="F271" s="59">
        <f t="shared" si="54"/>
        <v>558.16</v>
      </c>
      <c r="G271" s="59">
        <f t="shared" si="54"/>
        <v>0.21</v>
      </c>
      <c r="H271" s="59">
        <f t="shared" si="54"/>
        <v>38.04</v>
      </c>
      <c r="I271" s="59">
        <f t="shared" si="54"/>
        <v>0</v>
      </c>
      <c r="J271" s="59">
        <f t="shared" si="54"/>
        <v>1.54</v>
      </c>
      <c r="K271" s="59">
        <f t="shared" si="54"/>
        <v>75.42</v>
      </c>
      <c r="L271" s="59">
        <f t="shared" si="54"/>
        <v>35.5</v>
      </c>
      <c r="M271" s="59">
        <f t="shared" si="54"/>
        <v>230.10000000000002</v>
      </c>
      <c r="N271" s="59">
        <f t="shared" si="54"/>
        <v>1.4500000000000002</v>
      </c>
      <c r="O271" s="111"/>
      <c r="P271" s="111"/>
    </row>
    <row r="272" spans="1:16" s="90" customFormat="1" ht="22.5" customHeight="1" x14ac:dyDescent="0.25">
      <c r="A272" s="207" t="s">
        <v>11</v>
      </c>
      <c r="B272" s="208"/>
      <c r="C272" s="208"/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9"/>
    </row>
    <row r="273" spans="1:16" ht="23.25" customHeight="1" x14ac:dyDescent="0.25">
      <c r="A273" s="98" t="s">
        <v>71</v>
      </c>
      <c r="B273" s="95" t="s">
        <v>109</v>
      </c>
      <c r="C273" s="61">
        <v>3.1</v>
      </c>
      <c r="D273" s="61">
        <v>5.83</v>
      </c>
      <c r="E273" s="61">
        <v>18.399999999999999</v>
      </c>
      <c r="F273" s="61">
        <v>142.37</v>
      </c>
      <c r="G273" s="61">
        <v>0.05</v>
      </c>
      <c r="H273" s="61">
        <v>11.98</v>
      </c>
      <c r="I273" s="61">
        <v>0</v>
      </c>
      <c r="J273" s="61">
        <v>2.38</v>
      </c>
      <c r="K273" s="61">
        <v>32.43</v>
      </c>
      <c r="L273" s="61">
        <v>22.25</v>
      </c>
      <c r="M273" s="61">
        <v>134</v>
      </c>
      <c r="N273" s="61">
        <v>0.7</v>
      </c>
      <c r="O273" s="57">
        <v>124</v>
      </c>
      <c r="P273" s="57">
        <v>2004</v>
      </c>
    </row>
    <row r="274" spans="1:16" ht="21.75" customHeight="1" x14ac:dyDescent="0.25">
      <c r="A274" s="98" t="s">
        <v>99</v>
      </c>
      <c r="B274" s="95">
        <v>200</v>
      </c>
      <c r="C274" s="61">
        <v>18.52</v>
      </c>
      <c r="D274" s="61">
        <v>20.68</v>
      </c>
      <c r="E274" s="61">
        <v>48.94</v>
      </c>
      <c r="F274" s="61">
        <v>468.91</v>
      </c>
      <c r="G274" s="61">
        <v>0.14000000000000001</v>
      </c>
      <c r="H274" s="61">
        <v>7.72</v>
      </c>
      <c r="I274" s="61">
        <v>0</v>
      </c>
      <c r="J274" s="61">
        <v>0.54</v>
      </c>
      <c r="K274" s="61">
        <v>34.86</v>
      </c>
      <c r="L274" s="61">
        <v>18.54</v>
      </c>
      <c r="M274" s="61">
        <v>255.14</v>
      </c>
      <c r="N274" s="61">
        <v>0.42</v>
      </c>
      <c r="O274" s="57">
        <v>436</v>
      </c>
      <c r="P274" s="57">
        <v>2004</v>
      </c>
    </row>
    <row r="275" spans="1:16" ht="21" customHeight="1" x14ac:dyDescent="0.25">
      <c r="A275" s="112" t="s">
        <v>95</v>
      </c>
      <c r="B275" s="133">
        <v>60</v>
      </c>
      <c r="C275" s="61">
        <v>0.4</v>
      </c>
      <c r="D275" s="61">
        <v>0.05</v>
      </c>
      <c r="E275" s="61">
        <v>0.85</v>
      </c>
      <c r="F275" s="61">
        <v>6.5</v>
      </c>
      <c r="G275" s="61">
        <v>0.02</v>
      </c>
      <c r="H275" s="61">
        <v>3.5</v>
      </c>
      <c r="I275" s="61">
        <v>0</v>
      </c>
      <c r="J275" s="61">
        <v>0.1</v>
      </c>
      <c r="K275" s="61">
        <v>11.5</v>
      </c>
      <c r="L275" s="61">
        <v>7</v>
      </c>
      <c r="M275" s="61">
        <v>12</v>
      </c>
      <c r="N275" s="61">
        <v>0.6</v>
      </c>
      <c r="O275" s="57" t="s">
        <v>138</v>
      </c>
      <c r="P275" s="57">
        <v>2011</v>
      </c>
    </row>
    <row r="276" spans="1:16" ht="21" customHeight="1" x14ac:dyDescent="0.25">
      <c r="A276" s="112" t="s">
        <v>114</v>
      </c>
      <c r="B276" s="121">
        <v>200</v>
      </c>
      <c r="C276" s="61">
        <v>0.14000000000000001</v>
      </c>
      <c r="D276" s="61">
        <v>0.04</v>
      </c>
      <c r="E276" s="61">
        <v>25.2</v>
      </c>
      <c r="F276" s="61">
        <v>97.58</v>
      </c>
      <c r="G276" s="61">
        <v>0</v>
      </c>
      <c r="H276" s="61">
        <v>13.2</v>
      </c>
      <c r="I276" s="61">
        <v>0</v>
      </c>
      <c r="J276" s="61">
        <v>0.04</v>
      </c>
      <c r="K276" s="61">
        <v>17.600000000000001</v>
      </c>
      <c r="L276" s="61">
        <v>5</v>
      </c>
      <c r="M276" s="61">
        <v>5.0599999999999996</v>
      </c>
      <c r="N276" s="61">
        <v>0.14000000000000001</v>
      </c>
      <c r="O276" s="57">
        <v>699</v>
      </c>
      <c r="P276" s="57">
        <v>2004</v>
      </c>
    </row>
    <row r="277" spans="1:16" ht="22.5" customHeight="1" x14ac:dyDescent="0.25">
      <c r="A277" s="62" t="str">
        <f>A251</f>
        <v>Хлеб ржано-пшеничный обогащенный</v>
      </c>
      <c r="B277" s="95">
        <f>B251</f>
        <v>45</v>
      </c>
      <c r="C277" s="61">
        <f>C251</f>
        <v>2.4700000000000002</v>
      </c>
      <c r="D277" s="61">
        <f>D251</f>
        <v>0.54</v>
      </c>
      <c r="E277" s="61">
        <f>E251</f>
        <v>16.3</v>
      </c>
      <c r="F277" s="61">
        <v>82.03</v>
      </c>
      <c r="G277" s="61">
        <f t="shared" ref="G277:O277" si="55">G251</f>
        <v>0.12</v>
      </c>
      <c r="H277" s="61">
        <f t="shared" si="55"/>
        <v>0</v>
      </c>
      <c r="I277" s="61">
        <f t="shared" si="55"/>
        <v>0</v>
      </c>
      <c r="J277" s="61">
        <f t="shared" si="55"/>
        <v>0.41</v>
      </c>
      <c r="K277" s="61">
        <f t="shared" si="55"/>
        <v>15.8</v>
      </c>
      <c r="L277" s="61">
        <f t="shared" si="55"/>
        <v>7</v>
      </c>
      <c r="M277" s="61">
        <f t="shared" si="55"/>
        <v>91.7</v>
      </c>
      <c r="N277" s="61">
        <f t="shared" si="55"/>
        <v>0.4</v>
      </c>
      <c r="O277" s="61" t="str">
        <f t="shared" si="55"/>
        <v>ТК</v>
      </c>
      <c r="P277" s="57"/>
    </row>
    <row r="278" spans="1:16" ht="21" customHeight="1" x14ac:dyDescent="0.25">
      <c r="A278" s="63" t="s">
        <v>35</v>
      </c>
      <c r="B278" s="64"/>
      <c r="C278" s="65">
        <f>SUM(C273:C277)</f>
        <v>24.63</v>
      </c>
      <c r="D278" s="65">
        <f t="shared" ref="D278:N278" si="56">SUM(D273:D277)</f>
        <v>27.139999999999997</v>
      </c>
      <c r="E278" s="65">
        <f t="shared" si="56"/>
        <v>109.69</v>
      </c>
      <c r="F278" s="65">
        <f t="shared" si="56"/>
        <v>797.39</v>
      </c>
      <c r="G278" s="65">
        <f t="shared" si="56"/>
        <v>0.32999999999999996</v>
      </c>
      <c r="H278" s="65">
        <f t="shared" si="56"/>
        <v>36.4</v>
      </c>
      <c r="I278" s="65">
        <f t="shared" si="56"/>
        <v>0</v>
      </c>
      <c r="J278" s="65">
        <f t="shared" si="56"/>
        <v>3.47</v>
      </c>
      <c r="K278" s="65">
        <f t="shared" si="56"/>
        <v>112.18999999999998</v>
      </c>
      <c r="L278" s="65">
        <f t="shared" si="56"/>
        <v>59.79</v>
      </c>
      <c r="M278" s="65">
        <f t="shared" si="56"/>
        <v>497.9</v>
      </c>
      <c r="N278" s="65">
        <f t="shared" si="56"/>
        <v>2.2599999999999998</v>
      </c>
      <c r="O278" s="65"/>
      <c r="P278" s="65"/>
    </row>
    <row r="279" spans="1:16" ht="21" customHeight="1" x14ac:dyDescent="0.25">
      <c r="A279" s="63" t="s">
        <v>38</v>
      </c>
      <c r="B279" s="64"/>
      <c r="C279" s="65">
        <f t="shared" ref="C279:N279" si="57">C271+C278</f>
        <v>37.79</v>
      </c>
      <c r="D279" s="65">
        <f t="shared" si="57"/>
        <v>44.789999999999992</v>
      </c>
      <c r="E279" s="65">
        <f t="shared" si="57"/>
        <v>193.68</v>
      </c>
      <c r="F279" s="65">
        <f t="shared" si="57"/>
        <v>1355.55</v>
      </c>
      <c r="G279" s="65">
        <f t="shared" si="57"/>
        <v>0.53999999999999992</v>
      </c>
      <c r="H279" s="65">
        <f t="shared" si="57"/>
        <v>74.44</v>
      </c>
      <c r="I279" s="65">
        <f t="shared" si="57"/>
        <v>0</v>
      </c>
      <c r="J279" s="65">
        <f t="shared" si="57"/>
        <v>5.01</v>
      </c>
      <c r="K279" s="65">
        <f t="shared" si="57"/>
        <v>187.60999999999999</v>
      </c>
      <c r="L279" s="65">
        <f t="shared" si="57"/>
        <v>95.289999999999992</v>
      </c>
      <c r="M279" s="65">
        <f t="shared" si="57"/>
        <v>728</v>
      </c>
      <c r="N279" s="65">
        <f t="shared" si="57"/>
        <v>3.71</v>
      </c>
      <c r="O279" s="65"/>
      <c r="P279" s="65"/>
    </row>
    <row r="280" spans="1:16" ht="21" customHeight="1" x14ac:dyDescent="0.25">
      <c r="A280" s="101"/>
      <c r="B280" s="102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</row>
    <row r="281" spans="1:16" ht="15.75" customHeight="1" x14ac:dyDescent="0.25">
      <c r="A281" s="203" t="s">
        <v>162</v>
      </c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3"/>
      <c r="M281" s="203"/>
      <c r="N281" s="203"/>
      <c r="O281" s="203"/>
      <c r="P281" s="203"/>
    </row>
    <row r="282" spans="1:16" ht="15" customHeight="1" x14ac:dyDescent="0.25">
      <c r="A282" s="141"/>
      <c r="B282" s="141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</row>
    <row r="283" spans="1:16" ht="39" customHeight="1" x14ac:dyDescent="0.25">
      <c r="A283" s="215" t="s">
        <v>208</v>
      </c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</row>
    <row r="284" spans="1:16" ht="17.25" customHeight="1" x14ac:dyDescent="0.25">
      <c r="A284" s="54" t="s">
        <v>131</v>
      </c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</row>
    <row r="285" spans="1:16" ht="18.75" customHeight="1" x14ac:dyDescent="0.25">
      <c r="A285" s="55" t="s">
        <v>119</v>
      </c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</row>
    <row r="286" spans="1:16" ht="18" customHeight="1" x14ac:dyDescent="0.25">
      <c r="A286" s="55" t="s">
        <v>132</v>
      </c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</row>
    <row r="287" spans="1:16" ht="12" customHeight="1" x14ac:dyDescent="0.25">
      <c r="A287" s="223"/>
      <c r="B287" s="223"/>
      <c r="C287" s="223"/>
      <c r="D287" s="223"/>
      <c r="E287" s="22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</row>
    <row r="288" spans="1:16" ht="17.25" customHeight="1" x14ac:dyDescent="0.25">
      <c r="A288" s="204" t="s">
        <v>24</v>
      </c>
      <c r="B288" s="204" t="s">
        <v>25</v>
      </c>
      <c r="C288" s="211" t="s">
        <v>0</v>
      </c>
      <c r="D288" s="212"/>
      <c r="E288" s="213"/>
      <c r="F288" s="204" t="s">
        <v>33</v>
      </c>
      <c r="G288" s="211" t="s">
        <v>4</v>
      </c>
      <c r="H288" s="212"/>
      <c r="I288" s="212"/>
      <c r="J288" s="213"/>
      <c r="K288" s="211" t="s">
        <v>5</v>
      </c>
      <c r="L288" s="212"/>
      <c r="M288" s="212"/>
      <c r="N288" s="213"/>
      <c r="O288" s="204" t="s">
        <v>31</v>
      </c>
      <c r="P288" s="204" t="s">
        <v>32</v>
      </c>
    </row>
    <row r="289" spans="1:16" ht="29.25" customHeight="1" x14ac:dyDescent="0.25">
      <c r="A289" s="205"/>
      <c r="B289" s="205"/>
      <c r="C289" s="95" t="s">
        <v>27</v>
      </c>
      <c r="D289" s="95" t="s">
        <v>28</v>
      </c>
      <c r="E289" s="95" t="s">
        <v>29</v>
      </c>
      <c r="F289" s="205"/>
      <c r="G289" s="95" t="s">
        <v>30</v>
      </c>
      <c r="H289" s="95" t="s">
        <v>1</v>
      </c>
      <c r="I289" s="95" t="s">
        <v>2</v>
      </c>
      <c r="J289" s="95" t="s">
        <v>3</v>
      </c>
      <c r="K289" s="95" t="s">
        <v>6</v>
      </c>
      <c r="L289" s="95" t="s">
        <v>8</v>
      </c>
      <c r="M289" s="95" t="s">
        <v>7</v>
      </c>
      <c r="N289" s="95" t="s">
        <v>9</v>
      </c>
      <c r="O289" s="205"/>
      <c r="P289" s="205"/>
    </row>
    <row r="290" spans="1:16" ht="18.75" customHeight="1" x14ac:dyDescent="0.25">
      <c r="A290" s="95">
        <v>1</v>
      </c>
      <c r="B290" s="95">
        <v>2</v>
      </c>
      <c r="C290" s="95">
        <v>3</v>
      </c>
      <c r="D290" s="95">
        <v>4</v>
      </c>
      <c r="E290" s="95">
        <v>5</v>
      </c>
      <c r="F290" s="95">
        <v>6</v>
      </c>
      <c r="G290" s="95">
        <v>7</v>
      </c>
      <c r="H290" s="95">
        <v>8</v>
      </c>
      <c r="I290" s="95">
        <v>9</v>
      </c>
      <c r="J290" s="95">
        <v>10</v>
      </c>
      <c r="K290" s="95">
        <v>11</v>
      </c>
      <c r="L290" s="95">
        <v>12</v>
      </c>
      <c r="M290" s="95">
        <v>13</v>
      </c>
      <c r="N290" s="95">
        <v>14</v>
      </c>
      <c r="O290" s="95">
        <v>15</v>
      </c>
      <c r="P290" s="95">
        <v>16</v>
      </c>
    </row>
    <row r="291" spans="1:16" ht="17.25" customHeight="1" x14ac:dyDescent="0.25">
      <c r="A291" s="207" t="s">
        <v>10</v>
      </c>
      <c r="B291" s="208"/>
      <c r="C291" s="208"/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9"/>
    </row>
    <row r="292" spans="1:16" ht="21.75" customHeight="1" x14ac:dyDescent="0.25">
      <c r="A292" s="107" t="s">
        <v>160</v>
      </c>
      <c r="B292" s="96" t="s">
        <v>34</v>
      </c>
      <c r="C292" s="99">
        <v>7.92</v>
      </c>
      <c r="D292" s="99">
        <v>10.199999999999999</v>
      </c>
      <c r="E292" s="99">
        <v>33</v>
      </c>
      <c r="F292" s="99">
        <v>256</v>
      </c>
      <c r="G292" s="99">
        <v>0.18</v>
      </c>
      <c r="H292" s="99">
        <v>0.54</v>
      </c>
      <c r="I292" s="99">
        <v>0.06</v>
      </c>
      <c r="J292" s="99">
        <v>0.55000000000000004</v>
      </c>
      <c r="K292" s="99">
        <v>260.72000000000003</v>
      </c>
      <c r="L292" s="99">
        <v>59.1</v>
      </c>
      <c r="M292" s="99">
        <v>211.15</v>
      </c>
      <c r="N292" s="99">
        <v>1.68</v>
      </c>
      <c r="O292" s="100">
        <v>311</v>
      </c>
      <c r="P292" s="100">
        <v>2004</v>
      </c>
    </row>
    <row r="293" spans="1:16" ht="21" customHeight="1" x14ac:dyDescent="0.25">
      <c r="A293" s="98" t="s">
        <v>161</v>
      </c>
      <c r="B293" s="64" t="s">
        <v>135</v>
      </c>
      <c r="C293" s="61">
        <v>6.08</v>
      </c>
      <c r="D293" s="61">
        <v>3.44</v>
      </c>
      <c r="E293" s="61">
        <v>19</v>
      </c>
      <c r="F293" s="99">
        <v>136</v>
      </c>
      <c r="G293" s="61">
        <v>0.06</v>
      </c>
      <c r="H293" s="61">
        <v>7.0000000000000007E-2</v>
      </c>
      <c r="I293" s="61">
        <v>7.0000000000000007E-2</v>
      </c>
      <c r="J293" s="61">
        <v>0.38</v>
      </c>
      <c r="K293" s="61">
        <v>122</v>
      </c>
      <c r="L293" s="61">
        <v>18.600000000000001</v>
      </c>
      <c r="M293" s="61">
        <v>118</v>
      </c>
      <c r="N293" s="61">
        <v>0.84</v>
      </c>
      <c r="O293" s="57">
        <v>3</v>
      </c>
      <c r="P293" s="57">
        <v>2004</v>
      </c>
    </row>
    <row r="294" spans="1:16" ht="21" customHeight="1" x14ac:dyDescent="0.25">
      <c r="A294" s="112" t="str">
        <f t="shared" ref="A294:P294" si="58">A116</f>
        <v>Кофейный напиток с молоком</v>
      </c>
      <c r="B294" s="64">
        <f t="shared" si="58"/>
        <v>200</v>
      </c>
      <c r="C294" s="61">
        <f t="shared" si="58"/>
        <v>3.2</v>
      </c>
      <c r="D294" s="61">
        <f t="shared" si="58"/>
        <v>2.7</v>
      </c>
      <c r="E294" s="61">
        <f t="shared" si="58"/>
        <v>15.9</v>
      </c>
      <c r="F294" s="113">
        <f t="shared" si="58"/>
        <v>79</v>
      </c>
      <c r="G294" s="61">
        <f t="shared" si="58"/>
        <v>0.04</v>
      </c>
      <c r="H294" s="61">
        <f t="shared" si="58"/>
        <v>1.3</v>
      </c>
      <c r="I294" s="61">
        <f t="shared" si="58"/>
        <v>0.02</v>
      </c>
      <c r="J294" s="61">
        <f t="shared" si="58"/>
        <v>0</v>
      </c>
      <c r="K294" s="61">
        <f t="shared" si="58"/>
        <v>226</v>
      </c>
      <c r="L294" s="61">
        <f t="shared" si="58"/>
        <v>14</v>
      </c>
      <c r="M294" s="61">
        <f t="shared" si="58"/>
        <v>190</v>
      </c>
      <c r="N294" s="61">
        <f t="shared" si="58"/>
        <v>0.1</v>
      </c>
      <c r="O294" s="57">
        <f t="shared" si="58"/>
        <v>695</v>
      </c>
      <c r="P294" s="57">
        <f t="shared" si="58"/>
        <v>2004</v>
      </c>
    </row>
    <row r="295" spans="1:16" ht="22.5" customHeight="1" x14ac:dyDescent="0.25">
      <c r="A295" s="98" t="s">
        <v>203</v>
      </c>
      <c r="B295" s="64">
        <v>20</v>
      </c>
      <c r="C295" s="61">
        <v>2.5</v>
      </c>
      <c r="D295" s="61">
        <v>2.5</v>
      </c>
      <c r="E295" s="61">
        <v>38.75</v>
      </c>
      <c r="F295" s="99">
        <v>162.6</v>
      </c>
      <c r="G295" s="61">
        <v>0.02</v>
      </c>
      <c r="H295" s="61">
        <v>0</v>
      </c>
      <c r="I295" s="61">
        <v>0</v>
      </c>
      <c r="J295" s="61">
        <v>1.1100000000000001</v>
      </c>
      <c r="K295" s="61">
        <v>2.4</v>
      </c>
      <c r="L295" s="61">
        <v>1.8</v>
      </c>
      <c r="M295" s="61">
        <v>57</v>
      </c>
      <c r="N295" s="61">
        <v>0.18</v>
      </c>
      <c r="O295" s="57" t="s">
        <v>79</v>
      </c>
      <c r="P295" s="57"/>
    </row>
    <row r="296" spans="1:16" ht="21" customHeight="1" x14ac:dyDescent="0.25">
      <c r="A296" s="58" t="s">
        <v>35</v>
      </c>
      <c r="B296" s="95"/>
      <c r="C296" s="59">
        <f>SUM(C292:C295)</f>
        <v>19.7</v>
      </c>
      <c r="D296" s="59">
        <f t="shared" ref="D296:N296" si="59">SUM(D292:D295)</f>
        <v>18.84</v>
      </c>
      <c r="E296" s="59">
        <f t="shared" si="59"/>
        <v>106.65</v>
      </c>
      <c r="F296" s="59">
        <f t="shared" si="59"/>
        <v>633.6</v>
      </c>
      <c r="G296" s="59">
        <f t="shared" si="59"/>
        <v>0.3</v>
      </c>
      <c r="H296" s="59">
        <f t="shared" si="59"/>
        <v>1.9100000000000001</v>
      </c>
      <c r="I296" s="59">
        <f t="shared" si="59"/>
        <v>0.15</v>
      </c>
      <c r="J296" s="59">
        <f t="shared" si="59"/>
        <v>2.04</v>
      </c>
      <c r="K296" s="59">
        <f t="shared" si="59"/>
        <v>611.12</v>
      </c>
      <c r="L296" s="59">
        <f t="shared" si="59"/>
        <v>93.5</v>
      </c>
      <c r="M296" s="59">
        <f t="shared" si="59"/>
        <v>576.15</v>
      </c>
      <c r="N296" s="59">
        <f t="shared" si="59"/>
        <v>2.8000000000000003</v>
      </c>
      <c r="O296" s="97"/>
      <c r="P296" s="97"/>
    </row>
    <row r="297" spans="1:16" ht="17.25" customHeight="1" x14ac:dyDescent="0.25">
      <c r="A297" s="207" t="s">
        <v>11</v>
      </c>
      <c r="B297" s="208"/>
      <c r="C297" s="208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9"/>
    </row>
    <row r="298" spans="1:16" ht="21.75" customHeight="1" x14ac:dyDescent="0.25">
      <c r="A298" s="98" t="str">
        <f t="shared" ref="A298:P298" si="60">A95</f>
        <v>Винегрет овощной с растительным маслом</v>
      </c>
      <c r="B298" s="95">
        <f t="shared" si="60"/>
        <v>60</v>
      </c>
      <c r="C298" s="61">
        <f t="shared" si="60"/>
        <v>0.78</v>
      </c>
      <c r="D298" s="61">
        <f t="shared" si="60"/>
        <v>6.1</v>
      </c>
      <c r="E298" s="61">
        <f t="shared" si="60"/>
        <v>4.08</v>
      </c>
      <c r="F298" s="61">
        <f t="shared" si="60"/>
        <v>77.34</v>
      </c>
      <c r="G298" s="61">
        <f t="shared" si="60"/>
        <v>0.02</v>
      </c>
      <c r="H298" s="61">
        <f t="shared" si="60"/>
        <v>7.04</v>
      </c>
      <c r="I298" s="61">
        <f t="shared" si="60"/>
        <v>0</v>
      </c>
      <c r="J298" s="61">
        <f t="shared" si="60"/>
        <v>0.96</v>
      </c>
      <c r="K298" s="61">
        <f t="shared" si="60"/>
        <v>24.88</v>
      </c>
      <c r="L298" s="61">
        <f t="shared" si="60"/>
        <v>12.07</v>
      </c>
      <c r="M298" s="61">
        <f t="shared" si="60"/>
        <v>24</v>
      </c>
      <c r="N298" s="61">
        <f t="shared" si="60"/>
        <v>0.48</v>
      </c>
      <c r="O298" s="57">
        <f t="shared" si="60"/>
        <v>71</v>
      </c>
      <c r="P298" s="57">
        <f t="shared" si="60"/>
        <v>2004</v>
      </c>
    </row>
    <row r="299" spans="1:16" ht="22.5" customHeight="1" x14ac:dyDescent="0.25">
      <c r="A299" s="98" t="str">
        <f>A120</f>
        <v>Борщ из свеж капусты с картофелем, курой и сметаной</v>
      </c>
      <c r="B299" s="95" t="s">
        <v>149</v>
      </c>
      <c r="C299" s="61">
        <f t="shared" ref="C299:P299" si="61">C120</f>
        <v>2.88</v>
      </c>
      <c r="D299" s="61">
        <f t="shared" si="61"/>
        <v>4.9000000000000004</v>
      </c>
      <c r="E299" s="61">
        <f t="shared" si="61"/>
        <v>21.88</v>
      </c>
      <c r="F299" s="61">
        <f t="shared" si="61"/>
        <v>147.09</v>
      </c>
      <c r="G299" s="61">
        <f t="shared" si="61"/>
        <v>0.02</v>
      </c>
      <c r="H299" s="61">
        <f t="shared" si="61"/>
        <v>7.95</v>
      </c>
      <c r="I299" s="61">
        <f t="shared" si="61"/>
        <v>0</v>
      </c>
      <c r="J299" s="61">
        <f t="shared" si="61"/>
        <v>2.4</v>
      </c>
      <c r="K299" s="61">
        <f t="shared" si="61"/>
        <v>34.200000000000003</v>
      </c>
      <c r="L299" s="61">
        <f t="shared" si="61"/>
        <v>26.25</v>
      </c>
      <c r="M299" s="61">
        <f t="shared" si="61"/>
        <v>153</v>
      </c>
      <c r="N299" s="61">
        <f t="shared" si="61"/>
        <v>0.95</v>
      </c>
      <c r="O299" s="57">
        <f t="shared" si="61"/>
        <v>110</v>
      </c>
      <c r="P299" s="57">
        <f t="shared" si="61"/>
        <v>2004</v>
      </c>
    </row>
    <row r="300" spans="1:16" ht="21.75" customHeight="1" x14ac:dyDescent="0.25">
      <c r="A300" s="112" t="str">
        <f t="shared" ref="A300:J300" si="62">A146</f>
        <v>Печень тушеная в соусе  (50/50)</v>
      </c>
      <c r="B300" s="133">
        <f t="shared" si="62"/>
        <v>100</v>
      </c>
      <c r="C300" s="61">
        <f t="shared" si="62"/>
        <v>13.17</v>
      </c>
      <c r="D300" s="61">
        <f t="shared" si="62"/>
        <v>7.7</v>
      </c>
      <c r="E300" s="61">
        <f t="shared" si="62"/>
        <v>5.5</v>
      </c>
      <c r="F300" s="61">
        <f t="shared" si="62"/>
        <v>144</v>
      </c>
      <c r="G300" s="61">
        <f t="shared" si="62"/>
        <v>0.21</v>
      </c>
      <c r="H300" s="61">
        <f t="shared" si="62"/>
        <v>10</v>
      </c>
      <c r="I300" s="61">
        <f t="shared" si="62"/>
        <v>0.85</v>
      </c>
      <c r="J300" s="61">
        <f t="shared" si="62"/>
        <v>0.8</v>
      </c>
      <c r="K300" s="61">
        <v>225</v>
      </c>
      <c r="L300" s="61">
        <f t="shared" ref="L300:P301" si="63">L146</f>
        <v>13.09</v>
      </c>
      <c r="M300" s="61">
        <f t="shared" si="63"/>
        <v>260.52</v>
      </c>
      <c r="N300" s="61">
        <f t="shared" si="63"/>
        <v>2.88</v>
      </c>
      <c r="O300" s="57">
        <f t="shared" si="63"/>
        <v>439</v>
      </c>
      <c r="P300" s="57">
        <f t="shared" si="63"/>
        <v>2004</v>
      </c>
    </row>
    <row r="301" spans="1:16" ht="21.75" customHeight="1" x14ac:dyDescent="0.25">
      <c r="A301" s="98" t="str">
        <f>A147</f>
        <v>Греча отварная рассыпчатая с маслом сливочным</v>
      </c>
      <c r="B301" s="95" t="str">
        <f>B147</f>
        <v>150/5</v>
      </c>
      <c r="C301" s="61">
        <f>C147</f>
        <v>8.4</v>
      </c>
      <c r="D301" s="61">
        <f>D147</f>
        <v>5.22</v>
      </c>
      <c r="E301" s="61">
        <v>38.74</v>
      </c>
      <c r="F301" s="61">
        <f t="shared" ref="F301:K301" si="64">F147</f>
        <v>223.2</v>
      </c>
      <c r="G301" s="61">
        <f t="shared" si="64"/>
        <v>0.18</v>
      </c>
      <c r="H301" s="61">
        <f t="shared" si="64"/>
        <v>0</v>
      </c>
      <c r="I301" s="61">
        <f t="shared" si="64"/>
        <v>0.05</v>
      </c>
      <c r="J301" s="61">
        <f t="shared" si="64"/>
        <v>0.62</v>
      </c>
      <c r="K301" s="61">
        <f t="shared" si="64"/>
        <v>112.95</v>
      </c>
      <c r="L301" s="61">
        <f t="shared" si="63"/>
        <v>35.299999999999997</v>
      </c>
      <c r="M301" s="61">
        <f t="shared" si="63"/>
        <v>332.65</v>
      </c>
      <c r="N301" s="61">
        <f t="shared" si="63"/>
        <v>2.2000000000000002</v>
      </c>
      <c r="O301" s="57">
        <f t="shared" si="63"/>
        <v>297</v>
      </c>
      <c r="P301" s="57">
        <f t="shared" si="63"/>
        <v>2004</v>
      </c>
    </row>
    <row r="302" spans="1:16" ht="21.75" customHeight="1" x14ac:dyDescent="0.25">
      <c r="A302" s="112" t="str">
        <f t="shared" ref="A302:P302" si="65">A72</f>
        <v>Компот из смеси сухофруктов с витамином "С"</v>
      </c>
      <c r="B302" s="136">
        <f t="shared" si="65"/>
        <v>200</v>
      </c>
      <c r="C302" s="61">
        <f t="shared" si="65"/>
        <v>1</v>
      </c>
      <c r="D302" s="61">
        <f t="shared" si="65"/>
        <v>0.2</v>
      </c>
      <c r="E302" s="61">
        <f t="shared" si="65"/>
        <v>29.1</v>
      </c>
      <c r="F302" s="61">
        <f t="shared" si="65"/>
        <v>120</v>
      </c>
      <c r="G302" s="61">
        <f t="shared" si="65"/>
        <v>0.04</v>
      </c>
      <c r="H302" s="61">
        <f t="shared" si="65"/>
        <v>3.28</v>
      </c>
      <c r="I302" s="61">
        <f t="shared" si="65"/>
        <v>0</v>
      </c>
      <c r="J302" s="61">
        <f t="shared" si="65"/>
        <v>0.24</v>
      </c>
      <c r="K302" s="61">
        <f t="shared" si="65"/>
        <v>46</v>
      </c>
      <c r="L302" s="61">
        <f t="shared" si="65"/>
        <v>19</v>
      </c>
      <c r="M302" s="61">
        <f t="shared" si="65"/>
        <v>25.7</v>
      </c>
      <c r="N302" s="61">
        <f t="shared" si="65"/>
        <v>1.52</v>
      </c>
      <c r="O302" s="57">
        <f t="shared" si="65"/>
        <v>639</v>
      </c>
      <c r="P302" s="57">
        <f t="shared" si="65"/>
        <v>2004</v>
      </c>
    </row>
    <row r="303" spans="1:16" ht="22.5" customHeight="1" x14ac:dyDescent="0.25">
      <c r="A303" s="62" t="str">
        <f>A277</f>
        <v>Хлеб ржано-пшеничный обогащенный</v>
      </c>
      <c r="B303" s="95">
        <f>B277</f>
        <v>45</v>
      </c>
      <c r="C303" s="61">
        <f>C277</f>
        <v>2.4700000000000002</v>
      </c>
      <c r="D303" s="61">
        <f>D277</f>
        <v>0.54</v>
      </c>
      <c r="E303" s="61">
        <f>E277</f>
        <v>16.3</v>
      </c>
      <c r="F303" s="61">
        <v>82.03</v>
      </c>
      <c r="G303" s="61">
        <f t="shared" ref="G303:O303" si="66">G277</f>
        <v>0.12</v>
      </c>
      <c r="H303" s="61">
        <f t="shared" si="66"/>
        <v>0</v>
      </c>
      <c r="I303" s="61">
        <f t="shared" si="66"/>
        <v>0</v>
      </c>
      <c r="J303" s="61">
        <f t="shared" si="66"/>
        <v>0.41</v>
      </c>
      <c r="K303" s="61">
        <f t="shared" si="66"/>
        <v>15.8</v>
      </c>
      <c r="L303" s="61">
        <f t="shared" si="66"/>
        <v>7</v>
      </c>
      <c r="M303" s="61">
        <f t="shared" si="66"/>
        <v>91.7</v>
      </c>
      <c r="N303" s="61">
        <f t="shared" si="66"/>
        <v>0.4</v>
      </c>
      <c r="O303" s="61" t="str">
        <f t="shared" si="66"/>
        <v>ТК</v>
      </c>
      <c r="P303" s="57"/>
    </row>
    <row r="304" spans="1:16" ht="20.25" customHeight="1" x14ac:dyDescent="0.25">
      <c r="A304" s="63" t="s">
        <v>35</v>
      </c>
      <c r="B304" s="64"/>
      <c r="C304" s="65">
        <f>SUM(C298:C303)</f>
        <v>28.699999999999996</v>
      </c>
      <c r="D304" s="65">
        <f t="shared" ref="D304:N304" si="67">SUM(D298:D303)</f>
        <v>24.659999999999997</v>
      </c>
      <c r="E304" s="65">
        <f t="shared" si="67"/>
        <v>115.60000000000001</v>
      </c>
      <c r="F304" s="65">
        <f t="shared" si="67"/>
        <v>793.66</v>
      </c>
      <c r="G304" s="65">
        <f t="shared" si="67"/>
        <v>0.59</v>
      </c>
      <c r="H304" s="65">
        <f t="shared" si="67"/>
        <v>28.270000000000003</v>
      </c>
      <c r="I304" s="65">
        <f t="shared" si="67"/>
        <v>0.9</v>
      </c>
      <c r="J304" s="65">
        <f t="shared" si="67"/>
        <v>5.4300000000000006</v>
      </c>
      <c r="K304" s="65">
        <f t="shared" si="67"/>
        <v>458.83</v>
      </c>
      <c r="L304" s="65">
        <f t="shared" si="67"/>
        <v>112.71</v>
      </c>
      <c r="M304" s="65">
        <f t="shared" si="67"/>
        <v>887.57</v>
      </c>
      <c r="N304" s="65">
        <f t="shared" si="67"/>
        <v>8.43</v>
      </c>
      <c r="O304" s="65"/>
      <c r="P304" s="65"/>
    </row>
    <row r="305" spans="1:16" ht="20.25" customHeight="1" x14ac:dyDescent="0.25">
      <c r="A305" s="63" t="s">
        <v>38</v>
      </c>
      <c r="B305" s="64"/>
      <c r="C305" s="65">
        <f t="shared" ref="C305:N305" si="68">C296+C304</f>
        <v>48.399999999999991</v>
      </c>
      <c r="D305" s="65">
        <f t="shared" si="68"/>
        <v>43.5</v>
      </c>
      <c r="E305" s="65">
        <f t="shared" si="68"/>
        <v>222.25</v>
      </c>
      <c r="F305" s="65">
        <f t="shared" si="68"/>
        <v>1427.26</v>
      </c>
      <c r="G305" s="65">
        <f t="shared" si="68"/>
        <v>0.8899999999999999</v>
      </c>
      <c r="H305" s="65">
        <f t="shared" si="68"/>
        <v>30.180000000000003</v>
      </c>
      <c r="I305" s="65">
        <f t="shared" si="68"/>
        <v>1.05</v>
      </c>
      <c r="J305" s="65">
        <f t="shared" si="68"/>
        <v>7.4700000000000006</v>
      </c>
      <c r="K305" s="65">
        <f t="shared" si="68"/>
        <v>1069.95</v>
      </c>
      <c r="L305" s="65">
        <f t="shared" si="68"/>
        <v>206.20999999999998</v>
      </c>
      <c r="M305" s="65">
        <f t="shared" si="68"/>
        <v>1463.72</v>
      </c>
      <c r="N305" s="65">
        <f t="shared" si="68"/>
        <v>11.23</v>
      </c>
      <c r="O305" s="65"/>
      <c r="P305" s="65"/>
    </row>
    <row r="306" spans="1:16" ht="21" customHeight="1" x14ac:dyDescent="0.25">
      <c r="A306" s="63" t="s">
        <v>62</v>
      </c>
      <c r="B306" s="64"/>
      <c r="C306" s="65">
        <f t="shared" ref="C306:N306" si="69">C24+C52+C75+C102+C126+C151+C176+C202+C229+C253+C279+C305</f>
        <v>522.85</v>
      </c>
      <c r="D306" s="65">
        <f t="shared" si="69"/>
        <v>541.94999999999993</v>
      </c>
      <c r="E306" s="65">
        <f t="shared" si="69"/>
        <v>2113.62</v>
      </c>
      <c r="F306" s="65">
        <f t="shared" si="69"/>
        <v>15919.03</v>
      </c>
      <c r="G306" s="65">
        <f t="shared" si="69"/>
        <v>8.27</v>
      </c>
      <c r="H306" s="65">
        <f t="shared" si="69"/>
        <v>439.54999999999995</v>
      </c>
      <c r="I306" s="65">
        <f t="shared" si="69"/>
        <v>4.46</v>
      </c>
      <c r="J306" s="65">
        <f t="shared" si="69"/>
        <v>65.525000000000006</v>
      </c>
      <c r="K306" s="65">
        <f t="shared" si="69"/>
        <v>7434.56</v>
      </c>
      <c r="L306" s="65">
        <f t="shared" si="69"/>
        <v>1717.3999999999999</v>
      </c>
      <c r="M306" s="65">
        <f t="shared" si="69"/>
        <v>11367.439999999999</v>
      </c>
      <c r="N306" s="65">
        <f t="shared" si="69"/>
        <v>85.449999999999989</v>
      </c>
      <c r="O306" s="65"/>
      <c r="P306" s="65"/>
    </row>
    <row r="307" spans="1:16" ht="19.5" customHeight="1" x14ac:dyDescent="0.25">
      <c r="A307" s="63" t="s">
        <v>69</v>
      </c>
      <c r="B307" s="64"/>
      <c r="C307" s="65">
        <f>C306/12</f>
        <v>43.570833333333333</v>
      </c>
      <c r="D307" s="65">
        <f t="shared" ref="D307:N307" si="70">D306/12</f>
        <v>45.162499999999994</v>
      </c>
      <c r="E307" s="65">
        <f t="shared" si="70"/>
        <v>176.13499999999999</v>
      </c>
      <c r="F307" s="65">
        <f t="shared" si="70"/>
        <v>1326.5858333333333</v>
      </c>
      <c r="G307" s="65">
        <f t="shared" si="70"/>
        <v>0.68916666666666659</v>
      </c>
      <c r="H307" s="65">
        <f t="shared" si="70"/>
        <v>36.629166666666663</v>
      </c>
      <c r="I307" s="65">
        <f t="shared" si="70"/>
        <v>0.37166666666666665</v>
      </c>
      <c r="J307" s="65">
        <f t="shared" si="70"/>
        <v>5.4604166666666671</v>
      </c>
      <c r="K307" s="65">
        <f t="shared" si="70"/>
        <v>619.54666666666674</v>
      </c>
      <c r="L307" s="65">
        <f t="shared" si="70"/>
        <v>143.11666666666665</v>
      </c>
      <c r="M307" s="65">
        <f t="shared" si="70"/>
        <v>947.28666666666652</v>
      </c>
      <c r="N307" s="65">
        <f t="shared" si="70"/>
        <v>7.1208333333333327</v>
      </c>
      <c r="O307" s="65"/>
      <c r="P307" s="65"/>
    </row>
    <row r="308" spans="1:16" ht="20.25" customHeight="1" x14ac:dyDescent="0.25">
      <c r="A308" s="63" t="s">
        <v>63</v>
      </c>
      <c r="B308" s="64"/>
      <c r="C308" s="108">
        <v>1</v>
      </c>
      <c r="D308" s="108">
        <v>1</v>
      </c>
      <c r="E308" s="123">
        <v>4</v>
      </c>
      <c r="F308" s="108"/>
      <c r="G308" s="108"/>
      <c r="H308" s="108"/>
      <c r="I308" s="108"/>
      <c r="J308" s="108"/>
      <c r="K308" s="108"/>
      <c r="L308" s="108"/>
      <c r="M308" s="108"/>
      <c r="N308" s="108"/>
      <c r="O308" s="65"/>
      <c r="P308" s="65"/>
    </row>
    <row r="309" spans="1:16" ht="20.25" customHeight="1" x14ac:dyDescent="0.25">
      <c r="A309" s="225" t="s">
        <v>176</v>
      </c>
      <c r="B309" s="225"/>
      <c r="C309" s="225"/>
      <c r="D309" s="225"/>
      <c r="E309" s="225"/>
      <c r="F309" s="225"/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</row>
    <row r="310" spans="1:16" ht="15" customHeight="1" x14ac:dyDescent="0.25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</row>
    <row r="311" spans="1:16" ht="20.25" customHeight="1" x14ac:dyDescent="0.25">
      <c r="A311" s="224" t="s">
        <v>201</v>
      </c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</row>
    <row r="312" spans="1:16" ht="16.5" customHeight="1" x14ac:dyDescent="0.25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</row>
    <row r="313" spans="1:16" ht="15.75" customHeight="1" x14ac:dyDescent="0.25">
      <c r="A313" s="151" t="s">
        <v>177</v>
      </c>
      <c r="B313" s="220" t="s">
        <v>178</v>
      </c>
      <c r="C313" s="221"/>
      <c r="D313" s="222"/>
      <c r="E313" s="220" t="s">
        <v>179</v>
      </c>
      <c r="F313" s="221"/>
      <c r="G313" s="221"/>
      <c r="H313" s="221"/>
      <c r="I313" s="221"/>
      <c r="J313" s="222"/>
      <c r="K313" s="220" t="s">
        <v>180</v>
      </c>
      <c r="L313" s="221"/>
      <c r="M313" s="221"/>
      <c r="N313" s="221"/>
      <c r="O313" s="221"/>
      <c r="P313" s="222"/>
    </row>
    <row r="314" spans="1:16" ht="27" customHeight="1" x14ac:dyDescent="0.25">
      <c r="A314" s="154" t="s">
        <v>182</v>
      </c>
      <c r="B314" s="226" t="s">
        <v>181</v>
      </c>
      <c r="C314" s="227"/>
      <c r="D314" s="228"/>
      <c r="E314" s="226" t="s">
        <v>153</v>
      </c>
      <c r="F314" s="227"/>
      <c r="G314" s="227"/>
      <c r="H314" s="227"/>
      <c r="I314" s="227"/>
      <c r="J314" s="228"/>
      <c r="K314" s="217" t="s">
        <v>192</v>
      </c>
      <c r="L314" s="218"/>
      <c r="M314" s="218"/>
      <c r="N314" s="218"/>
      <c r="O314" s="218"/>
      <c r="P314" s="219"/>
    </row>
    <row r="315" spans="1:16" ht="27.75" customHeight="1" x14ac:dyDescent="0.25">
      <c r="A315" s="154" t="s">
        <v>183</v>
      </c>
      <c r="B315" s="226" t="s">
        <v>181</v>
      </c>
      <c r="C315" s="227"/>
      <c r="D315" s="228"/>
      <c r="E315" s="226" t="s">
        <v>187</v>
      </c>
      <c r="F315" s="227"/>
      <c r="G315" s="227"/>
      <c r="H315" s="227"/>
      <c r="I315" s="227"/>
      <c r="J315" s="228"/>
      <c r="K315" s="217" t="s">
        <v>193</v>
      </c>
      <c r="L315" s="218"/>
      <c r="M315" s="218"/>
      <c r="N315" s="218"/>
      <c r="O315" s="218"/>
      <c r="P315" s="219"/>
    </row>
    <row r="316" spans="1:16" ht="27.75" customHeight="1" x14ac:dyDescent="0.25">
      <c r="A316" s="154" t="s">
        <v>184</v>
      </c>
      <c r="B316" s="237" t="s">
        <v>181</v>
      </c>
      <c r="C316" s="238"/>
      <c r="D316" s="239"/>
      <c r="E316" s="226" t="s">
        <v>187</v>
      </c>
      <c r="F316" s="227"/>
      <c r="G316" s="227"/>
      <c r="H316" s="227"/>
      <c r="I316" s="227"/>
      <c r="J316" s="228"/>
      <c r="K316" s="217" t="s">
        <v>193</v>
      </c>
      <c r="L316" s="218"/>
      <c r="M316" s="218"/>
      <c r="N316" s="218"/>
      <c r="O316" s="218"/>
      <c r="P316" s="219"/>
    </row>
    <row r="317" spans="1:16" ht="26.25" customHeight="1" x14ac:dyDescent="0.25">
      <c r="A317" s="154" t="s">
        <v>185</v>
      </c>
      <c r="B317" s="226" t="s">
        <v>181</v>
      </c>
      <c r="C317" s="227"/>
      <c r="D317" s="228"/>
      <c r="E317" s="226" t="s">
        <v>186</v>
      </c>
      <c r="F317" s="227"/>
      <c r="G317" s="227"/>
      <c r="H317" s="227"/>
      <c r="I317" s="227"/>
      <c r="J317" s="228"/>
      <c r="K317" s="217" t="s">
        <v>194</v>
      </c>
      <c r="L317" s="218"/>
      <c r="M317" s="218"/>
      <c r="N317" s="218"/>
      <c r="O317" s="218"/>
      <c r="P317" s="219"/>
    </row>
    <row r="318" spans="1:16" s="155" customFormat="1" x14ac:dyDescent="0.25">
      <c r="A318" s="152"/>
      <c r="B318" s="236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6"/>
      <c r="N318" s="236"/>
      <c r="O318" s="236"/>
      <c r="P318" s="236"/>
    </row>
    <row r="319" spans="1:16" s="155" customFormat="1" x14ac:dyDescent="0.25">
      <c r="A319" s="152"/>
      <c r="B319" s="153"/>
      <c r="C319" s="153"/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153"/>
      <c r="O319" s="153"/>
      <c r="P319" s="153"/>
    </row>
    <row r="320" spans="1:16" x14ac:dyDescent="0.25">
      <c r="A320" s="152"/>
      <c r="B320" s="153"/>
      <c r="C320" s="153"/>
      <c r="D320" s="153"/>
      <c r="E320" s="153"/>
      <c r="F320" s="153"/>
      <c r="G320" s="153"/>
      <c r="H320" s="153"/>
      <c r="I320" s="153"/>
      <c r="J320" s="153"/>
      <c r="K320" s="153"/>
      <c r="L320" s="153"/>
      <c r="M320" s="153"/>
      <c r="N320" s="153"/>
      <c r="O320" s="153"/>
      <c r="P320" s="153"/>
    </row>
    <row r="321" spans="1:16" x14ac:dyDescent="0.25">
      <c r="A321" s="152"/>
      <c r="B321" s="236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6"/>
      <c r="N321" s="236"/>
      <c r="O321" s="236"/>
      <c r="P321" s="236"/>
    </row>
    <row r="322" spans="1:16" ht="15.75" x14ac:dyDescent="0.25">
      <c r="A322" s="225" t="s">
        <v>188</v>
      </c>
      <c r="B322" s="225"/>
      <c r="C322" s="225"/>
      <c r="D322" s="225"/>
      <c r="E322" s="225"/>
      <c r="F322" s="225"/>
      <c r="G322" s="225"/>
      <c r="H322" s="225"/>
      <c r="I322" s="225"/>
      <c r="J322" s="225"/>
      <c r="K322" s="225"/>
      <c r="L322" s="225"/>
      <c r="M322" s="225"/>
      <c r="N322" s="225"/>
      <c r="O322" s="225"/>
      <c r="P322" s="225"/>
    </row>
    <row r="324" spans="1:16" ht="15.75" x14ac:dyDescent="0.25">
      <c r="A324" s="224" t="s">
        <v>68</v>
      </c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</row>
    <row r="326" spans="1:16" x14ac:dyDescent="0.25">
      <c r="A326" s="235" t="s">
        <v>189</v>
      </c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</row>
    <row r="327" spans="1:16" x14ac:dyDescent="0.25">
      <c r="A327" s="235" t="s">
        <v>195</v>
      </c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</row>
    <row r="328" spans="1:16" x14ac:dyDescent="0.25">
      <c r="A328" s="235" t="s">
        <v>190</v>
      </c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</row>
  </sheetData>
  <mergeCells count="183">
    <mergeCell ref="A328:P328"/>
    <mergeCell ref="K318:P318"/>
    <mergeCell ref="B321:E321"/>
    <mergeCell ref="F321:J321"/>
    <mergeCell ref="K321:P321"/>
    <mergeCell ref="E318:J318"/>
    <mergeCell ref="B318:D318"/>
    <mergeCell ref="E317:J317"/>
    <mergeCell ref="B315:D315"/>
    <mergeCell ref="B316:D316"/>
    <mergeCell ref="B317:D317"/>
    <mergeCell ref="K317:P317"/>
    <mergeCell ref="A322:P322"/>
    <mergeCell ref="A324:P324"/>
    <mergeCell ref="A326:P326"/>
    <mergeCell ref="A327:P327"/>
    <mergeCell ref="K315:P315"/>
    <mergeCell ref="K316:P316"/>
    <mergeCell ref="A16:P16"/>
    <mergeCell ref="A11:P11"/>
    <mergeCell ref="H1:P1"/>
    <mergeCell ref="A3:P3"/>
    <mergeCell ref="A7:P7"/>
    <mergeCell ref="A8:A9"/>
    <mergeCell ref="B8:B9"/>
    <mergeCell ref="C8:E8"/>
    <mergeCell ref="F8:F9"/>
    <mergeCell ref="G8:J8"/>
    <mergeCell ref="K8:N8"/>
    <mergeCell ref="O8:O9"/>
    <mergeCell ref="P8:P9"/>
    <mergeCell ref="J4:P4"/>
    <mergeCell ref="A44:P44"/>
    <mergeCell ref="A37:P37"/>
    <mergeCell ref="A34:A35"/>
    <mergeCell ref="B34:B35"/>
    <mergeCell ref="C34:E34"/>
    <mergeCell ref="F34:F35"/>
    <mergeCell ref="G34:J34"/>
    <mergeCell ref="K34:N34"/>
    <mergeCell ref="O34:O35"/>
    <mergeCell ref="P34:P35"/>
    <mergeCell ref="O110:O111"/>
    <mergeCell ref="P110:P111"/>
    <mergeCell ref="A87:P87"/>
    <mergeCell ref="B83:D83"/>
    <mergeCell ref="A128:P128"/>
    <mergeCell ref="G60:J60"/>
    <mergeCell ref="K60:N60"/>
    <mergeCell ref="O60:O61"/>
    <mergeCell ref="P60:P61"/>
    <mergeCell ref="B84:B85"/>
    <mergeCell ref="C84:E84"/>
    <mergeCell ref="F84:F85"/>
    <mergeCell ref="G84:J84"/>
    <mergeCell ref="K84:N84"/>
    <mergeCell ref="O84:O85"/>
    <mergeCell ref="P84:P85"/>
    <mergeCell ref="A68:P68"/>
    <mergeCell ref="A84:A85"/>
    <mergeCell ref="C135:E135"/>
    <mergeCell ref="F135:F136"/>
    <mergeCell ref="G135:J135"/>
    <mergeCell ref="K135:N135"/>
    <mergeCell ref="O135:O136"/>
    <mergeCell ref="P135:P136"/>
    <mergeCell ref="A155:P155"/>
    <mergeCell ref="A143:P143"/>
    <mergeCell ref="A138:P138"/>
    <mergeCell ref="E314:J314"/>
    <mergeCell ref="B314:D314"/>
    <mergeCell ref="E313:J313"/>
    <mergeCell ref="E315:J315"/>
    <mergeCell ref="E316:J316"/>
    <mergeCell ref="B313:D313"/>
    <mergeCell ref="A160:A161"/>
    <mergeCell ref="B160:B161"/>
    <mergeCell ref="C160:E160"/>
    <mergeCell ref="F160:F161"/>
    <mergeCell ref="G160:J160"/>
    <mergeCell ref="A180:P180"/>
    <mergeCell ref="A206:P206"/>
    <mergeCell ref="F211:F212"/>
    <mergeCell ref="G211:J211"/>
    <mergeCell ref="A194:P194"/>
    <mergeCell ref="K211:N211"/>
    <mergeCell ref="O211:O212"/>
    <mergeCell ref="B210:D210"/>
    <mergeCell ref="A211:A212"/>
    <mergeCell ref="B185:B186"/>
    <mergeCell ref="C185:E185"/>
    <mergeCell ref="F185:F186"/>
    <mergeCell ref="G185:J185"/>
    <mergeCell ref="A311:P311"/>
    <mergeCell ref="A297:P297"/>
    <mergeCell ref="P262:P263"/>
    <mergeCell ref="A309:P309"/>
    <mergeCell ref="A283:P283"/>
    <mergeCell ref="A291:P291"/>
    <mergeCell ref="A288:A289"/>
    <mergeCell ref="B288:B289"/>
    <mergeCell ref="C288:E288"/>
    <mergeCell ref="F288:F289"/>
    <mergeCell ref="G288:J288"/>
    <mergeCell ref="K288:N288"/>
    <mergeCell ref="O288:O289"/>
    <mergeCell ref="P288:P289"/>
    <mergeCell ref="A272:P272"/>
    <mergeCell ref="F262:F263"/>
    <mergeCell ref="G262:J262"/>
    <mergeCell ref="K262:N262"/>
    <mergeCell ref="K314:P314"/>
    <mergeCell ref="A237:A238"/>
    <mergeCell ref="A232:P232"/>
    <mergeCell ref="A255:P255"/>
    <mergeCell ref="A257:P257"/>
    <mergeCell ref="A281:P281"/>
    <mergeCell ref="A262:A263"/>
    <mergeCell ref="B262:B263"/>
    <mergeCell ref="B237:B238"/>
    <mergeCell ref="C237:E237"/>
    <mergeCell ref="F237:F238"/>
    <mergeCell ref="G237:J237"/>
    <mergeCell ref="K237:N237"/>
    <mergeCell ref="O237:O238"/>
    <mergeCell ref="P237:P238"/>
    <mergeCell ref="C262:E262"/>
    <mergeCell ref="K313:P313"/>
    <mergeCell ref="O262:O263"/>
    <mergeCell ref="A287:P287"/>
    <mergeCell ref="A245:P245"/>
    <mergeCell ref="A265:P265"/>
    <mergeCell ref="A261:P261"/>
    <mergeCell ref="A240:P240"/>
    <mergeCell ref="B236:D236"/>
    <mergeCell ref="A27:P27"/>
    <mergeCell ref="A29:P29"/>
    <mergeCell ref="A53:P53"/>
    <mergeCell ref="A55:P55"/>
    <mergeCell ref="A77:P77"/>
    <mergeCell ref="A79:P79"/>
    <mergeCell ref="A103:P103"/>
    <mergeCell ref="A105:P105"/>
    <mergeCell ref="A130:P130"/>
    <mergeCell ref="A94:P94"/>
    <mergeCell ref="A119:P119"/>
    <mergeCell ref="A113:P113"/>
    <mergeCell ref="B109:D109"/>
    <mergeCell ref="A110:A111"/>
    <mergeCell ref="B110:B111"/>
    <mergeCell ref="C110:E110"/>
    <mergeCell ref="F110:F111"/>
    <mergeCell ref="G110:J110"/>
    <mergeCell ref="K110:N110"/>
    <mergeCell ref="A63:P63"/>
    <mergeCell ref="A60:A61"/>
    <mergeCell ref="B60:B61"/>
    <mergeCell ref="C60:E60"/>
    <mergeCell ref="F60:F61"/>
    <mergeCell ref="B134:D134"/>
    <mergeCell ref="A153:P153"/>
    <mergeCell ref="B211:B212"/>
    <mergeCell ref="A231:P231"/>
    <mergeCell ref="A168:P168"/>
    <mergeCell ref="A221:P221"/>
    <mergeCell ref="A214:P214"/>
    <mergeCell ref="A230:P230"/>
    <mergeCell ref="P185:P186"/>
    <mergeCell ref="K160:N160"/>
    <mergeCell ref="O160:O161"/>
    <mergeCell ref="P160:P161"/>
    <mergeCell ref="K185:N185"/>
    <mergeCell ref="O185:O186"/>
    <mergeCell ref="P211:P212"/>
    <mergeCell ref="A178:P178"/>
    <mergeCell ref="A204:P204"/>
    <mergeCell ref="B184:D184"/>
    <mergeCell ref="A185:A186"/>
    <mergeCell ref="A188:P188"/>
    <mergeCell ref="C211:E211"/>
    <mergeCell ref="A163:P163"/>
    <mergeCell ref="A135:A136"/>
    <mergeCell ref="B135:B136"/>
  </mergeCells>
  <printOptions horizontalCentered="1" verticalCentered="1"/>
  <pageMargins left="0.78740157480314965" right="0.23622047244094491" top="0.39370078740157483" bottom="0.74803149606299213" header="0.31496062992125984" footer="0.31496062992125984"/>
  <pageSetup paperSize="9" scale="91" orientation="landscape" r:id="rId1"/>
  <rowBreaks count="11" manualBreakCount="11">
    <brk id="26" max="15" man="1"/>
    <brk id="52" max="15" man="1"/>
    <brk id="76" max="15" man="1"/>
    <brk id="102" max="15" man="1"/>
    <brk id="127" max="15" man="1"/>
    <brk id="152" max="15" man="1"/>
    <brk id="177" max="15" man="1"/>
    <brk id="203" max="15" man="1"/>
    <brk id="229" max="15" man="1"/>
    <brk id="254" max="15" man="1"/>
    <brk id="28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0"/>
  <sheetViews>
    <sheetView tabSelected="1" view="pageBreakPreview" topLeftCell="A247" zoomScaleNormal="100" zoomScaleSheetLayoutView="100" workbookViewId="0">
      <selection activeCell="D203" sqref="D203"/>
    </sheetView>
  </sheetViews>
  <sheetFormatPr defaultRowHeight="15" x14ac:dyDescent="0.25"/>
  <cols>
    <col min="1" max="1" width="41.85546875" customWidth="1"/>
    <col min="2" max="2" width="8.85546875" customWidth="1"/>
    <col min="3" max="4" width="6.5703125" customWidth="1"/>
    <col min="5" max="5" width="7.28515625" customWidth="1"/>
    <col min="6" max="6" width="8" customWidth="1"/>
    <col min="7" max="8" width="6.28515625" customWidth="1"/>
    <col min="9" max="9" width="6" customWidth="1"/>
    <col min="10" max="10" width="6.28515625" customWidth="1"/>
    <col min="11" max="12" width="7.42578125" customWidth="1"/>
    <col min="13" max="13" width="7.5703125" customWidth="1"/>
    <col min="14" max="14" width="6.85546875" customWidth="1"/>
    <col min="15" max="15" width="6.5703125" customWidth="1"/>
    <col min="16" max="16" width="7.85546875" customWidth="1"/>
  </cols>
  <sheetData>
    <row r="1" spans="1:16" x14ac:dyDescent="0.25">
      <c r="H1" s="232" t="s">
        <v>117</v>
      </c>
      <c r="I1" s="232"/>
      <c r="J1" s="232"/>
      <c r="K1" s="232"/>
      <c r="L1" s="232"/>
      <c r="M1" s="232"/>
      <c r="N1" s="232"/>
      <c r="O1" s="232"/>
      <c r="P1" s="232"/>
    </row>
    <row r="3" spans="1:16" ht="35.25" customHeight="1" x14ac:dyDescent="0.25">
      <c r="A3" s="215" t="s">
        <v>208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</row>
    <row r="4" spans="1:16" ht="21" customHeight="1" x14ac:dyDescent="0.25">
      <c r="A4" s="54" t="s">
        <v>118</v>
      </c>
      <c r="B4" s="145"/>
      <c r="C4" s="145"/>
      <c r="D4" s="145"/>
      <c r="E4" s="145"/>
      <c r="F4" s="145"/>
      <c r="G4" s="145"/>
      <c r="H4" s="145"/>
      <c r="I4" s="145"/>
      <c r="J4" s="234"/>
      <c r="K4" s="234"/>
      <c r="L4" s="234"/>
      <c r="M4" s="234"/>
      <c r="N4" s="234"/>
      <c r="O4" s="234"/>
      <c r="P4" s="234"/>
    </row>
    <row r="5" spans="1:16" ht="19.5" customHeight="1" x14ac:dyDescent="0.25">
      <c r="A5" s="55" t="s">
        <v>119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9.5" customHeight="1" x14ac:dyDescent="0.25">
      <c r="A6" s="55" t="s">
        <v>196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7.25" customHeight="1" x14ac:dyDescent="0.25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25.5" customHeight="1" x14ac:dyDescent="0.25">
      <c r="A8" s="210" t="s">
        <v>24</v>
      </c>
      <c r="B8" s="210" t="s">
        <v>25</v>
      </c>
      <c r="C8" s="210" t="s">
        <v>0</v>
      </c>
      <c r="D8" s="210"/>
      <c r="E8" s="210"/>
      <c r="F8" s="204" t="s">
        <v>33</v>
      </c>
      <c r="G8" s="211" t="s">
        <v>4</v>
      </c>
      <c r="H8" s="212"/>
      <c r="I8" s="212"/>
      <c r="J8" s="213"/>
      <c r="K8" s="211" t="s">
        <v>5</v>
      </c>
      <c r="L8" s="212"/>
      <c r="M8" s="212"/>
      <c r="N8" s="213"/>
      <c r="O8" s="204" t="s">
        <v>31</v>
      </c>
      <c r="P8" s="204" t="s">
        <v>32</v>
      </c>
    </row>
    <row r="9" spans="1:16" ht="25.5" customHeight="1" x14ac:dyDescent="0.25">
      <c r="A9" s="210"/>
      <c r="B9" s="210"/>
      <c r="C9" s="139" t="s">
        <v>27</v>
      </c>
      <c r="D9" s="139" t="s">
        <v>28</v>
      </c>
      <c r="E9" s="139" t="s">
        <v>29</v>
      </c>
      <c r="F9" s="205"/>
      <c r="G9" s="139" t="s">
        <v>30</v>
      </c>
      <c r="H9" s="139" t="s">
        <v>1</v>
      </c>
      <c r="I9" s="139" t="s">
        <v>2</v>
      </c>
      <c r="J9" s="139" t="s">
        <v>3</v>
      </c>
      <c r="K9" s="139" t="s">
        <v>6</v>
      </c>
      <c r="L9" s="139" t="s">
        <v>8</v>
      </c>
      <c r="M9" s="139" t="s">
        <v>7</v>
      </c>
      <c r="N9" s="139" t="s">
        <v>9</v>
      </c>
      <c r="O9" s="205"/>
      <c r="P9" s="205"/>
    </row>
    <row r="10" spans="1:16" ht="20.25" customHeight="1" x14ac:dyDescent="0.25">
      <c r="A10" s="139">
        <v>1</v>
      </c>
      <c r="B10" s="139">
        <v>2</v>
      </c>
      <c r="C10" s="139">
        <v>3</v>
      </c>
      <c r="D10" s="139">
        <v>4</v>
      </c>
      <c r="E10" s="139">
        <v>5</v>
      </c>
      <c r="F10" s="139">
        <v>6</v>
      </c>
      <c r="G10" s="139">
        <v>7</v>
      </c>
      <c r="H10" s="139">
        <v>8</v>
      </c>
      <c r="I10" s="139">
        <v>9</v>
      </c>
      <c r="J10" s="139">
        <v>10</v>
      </c>
      <c r="K10" s="139">
        <v>11</v>
      </c>
      <c r="L10" s="139">
        <v>12</v>
      </c>
      <c r="M10" s="139">
        <v>13</v>
      </c>
      <c r="N10" s="139">
        <v>14</v>
      </c>
      <c r="O10" s="139">
        <v>15</v>
      </c>
      <c r="P10" s="139">
        <v>16</v>
      </c>
    </row>
    <row r="11" spans="1:16" ht="18.75" customHeight="1" x14ac:dyDescent="0.25">
      <c r="A11" s="207" t="s">
        <v>10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</row>
    <row r="12" spans="1:16" ht="22.5" customHeight="1" x14ac:dyDescent="0.25">
      <c r="A12" s="112" t="s">
        <v>103</v>
      </c>
      <c r="B12" s="139" t="s">
        <v>34</v>
      </c>
      <c r="C12" s="111">
        <v>6.32</v>
      </c>
      <c r="D12" s="113">
        <v>8.9600000000000009</v>
      </c>
      <c r="E12" s="111">
        <v>34.1</v>
      </c>
      <c r="F12" s="111">
        <v>258.14999999999998</v>
      </c>
      <c r="G12" s="111">
        <v>0.12</v>
      </c>
      <c r="H12" s="111">
        <v>0.54</v>
      </c>
      <c r="I12" s="111">
        <v>0.08</v>
      </c>
      <c r="J12" s="111">
        <v>0.20499999999999999</v>
      </c>
      <c r="K12" s="111">
        <v>227</v>
      </c>
      <c r="L12" s="111">
        <v>17</v>
      </c>
      <c r="M12" s="111">
        <v>143.91</v>
      </c>
      <c r="N12" s="111">
        <v>0.8</v>
      </c>
      <c r="O12" s="57">
        <v>302</v>
      </c>
      <c r="P12" s="57">
        <f>[1]Старшие!P10</f>
        <v>2004</v>
      </c>
    </row>
    <row r="13" spans="1:16" ht="21" customHeight="1" x14ac:dyDescent="0.25">
      <c r="A13" s="112" t="s">
        <v>141</v>
      </c>
      <c r="B13" s="120" t="s">
        <v>135</v>
      </c>
      <c r="C13" s="111">
        <v>4.54</v>
      </c>
      <c r="D13" s="111">
        <v>7.82</v>
      </c>
      <c r="E13" s="111">
        <v>9.7200000000000006</v>
      </c>
      <c r="F13" s="111">
        <v>127</v>
      </c>
      <c r="G13" s="111">
        <v>7.0000000000000007E-2</v>
      </c>
      <c r="H13" s="111">
        <v>0</v>
      </c>
      <c r="I13" s="111">
        <v>0</v>
      </c>
      <c r="J13" s="111">
        <v>0.36</v>
      </c>
      <c r="K13" s="111">
        <v>10</v>
      </c>
      <c r="L13" s="111">
        <v>14.4</v>
      </c>
      <c r="M13" s="111">
        <v>65</v>
      </c>
      <c r="N13" s="111">
        <v>0.96</v>
      </c>
      <c r="O13" s="57">
        <v>6</v>
      </c>
      <c r="P13" s="57">
        <v>2004</v>
      </c>
    </row>
    <row r="14" spans="1:16" ht="22.5" customHeight="1" x14ac:dyDescent="0.25">
      <c r="A14" s="112" t="s">
        <v>14</v>
      </c>
      <c r="B14" s="139">
        <f>[1]Старшие!B13</f>
        <v>200</v>
      </c>
      <c r="C14" s="111">
        <v>3.6</v>
      </c>
      <c r="D14" s="111">
        <v>3.54</v>
      </c>
      <c r="E14" s="111">
        <v>25</v>
      </c>
      <c r="F14" s="111">
        <v>145.18</v>
      </c>
      <c r="G14" s="111">
        <v>0.06</v>
      </c>
      <c r="H14" s="111">
        <v>1.58</v>
      </c>
      <c r="I14" s="111">
        <v>0.02</v>
      </c>
      <c r="J14" s="111">
        <f>[1]Старшие!J13</f>
        <v>0</v>
      </c>
      <c r="K14" s="111">
        <v>252.22</v>
      </c>
      <c r="L14" s="111">
        <v>19</v>
      </c>
      <c r="M14" s="111">
        <v>124.56</v>
      </c>
      <c r="N14" s="111">
        <v>0.8</v>
      </c>
      <c r="O14" s="57">
        <v>693</v>
      </c>
      <c r="P14" s="57">
        <f>[1]Старшие!P13</f>
        <v>2004</v>
      </c>
    </row>
    <row r="15" spans="1:16" ht="22.5" customHeight="1" x14ac:dyDescent="0.25">
      <c r="A15" s="112" t="s">
        <v>144</v>
      </c>
      <c r="B15" s="139">
        <v>20</v>
      </c>
      <c r="C15" s="111">
        <v>2.5</v>
      </c>
      <c r="D15" s="111">
        <v>2.5</v>
      </c>
      <c r="E15" s="111">
        <v>38.75</v>
      </c>
      <c r="F15" s="111">
        <v>162.6</v>
      </c>
      <c r="G15" s="111">
        <v>0.02</v>
      </c>
      <c r="H15" s="111">
        <v>0</v>
      </c>
      <c r="I15" s="111">
        <v>0</v>
      </c>
      <c r="J15" s="111">
        <v>1.41</v>
      </c>
      <c r="K15" s="111">
        <v>2.4</v>
      </c>
      <c r="L15" s="111">
        <v>1.8</v>
      </c>
      <c r="M15" s="111">
        <v>0</v>
      </c>
      <c r="N15" s="111">
        <v>0.18</v>
      </c>
      <c r="O15" s="57" t="s">
        <v>79</v>
      </c>
      <c r="P15" s="57"/>
    </row>
    <row r="16" spans="1:16" ht="21" customHeight="1" x14ac:dyDescent="0.25">
      <c r="A16" s="58" t="s">
        <v>35</v>
      </c>
      <c r="B16" s="139"/>
      <c r="C16" s="59">
        <f>SUM(C12:C15)</f>
        <v>16.96</v>
      </c>
      <c r="D16" s="59">
        <f t="shared" ref="D16:N16" si="0">SUM(D12:D15)</f>
        <v>22.82</v>
      </c>
      <c r="E16" s="59">
        <f t="shared" si="0"/>
        <v>107.57</v>
      </c>
      <c r="F16" s="59">
        <f t="shared" si="0"/>
        <v>692.93</v>
      </c>
      <c r="G16" s="59">
        <f t="shared" si="0"/>
        <v>0.27</v>
      </c>
      <c r="H16" s="59">
        <f t="shared" si="0"/>
        <v>2.12</v>
      </c>
      <c r="I16" s="59">
        <f t="shared" si="0"/>
        <v>0.1</v>
      </c>
      <c r="J16" s="59">
        <f t="shared" si="0"/>
        <v>1.9749999999999999</v>
      </c>
      <c r="K16" s="59">
        <f t="shared" si="0"/>
        <v>491.62</v>
      </c>
      <c r="L16" s="59">
        <f t="shared" si="0"/>
        <v>52.199999999999996</v>
      </c>
      <c r="M16" s="59">
        <f t="shared" si="0"/>
        <v>333.47</v>
      </c>
      <c r="N16" s="59">
        <f t="shared" si="0"/>
        <v>2.74</v>
      </c>
      <c r="O16" s="57"/>
      <c r="P16" s="57"/>
    </row>
    <row r="17" spans="1:16" ht="16.5" customHeight="1" x14ac:dyDescent="0.25">
      <c r="A17" s="207" t="s">
        <v>11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/>
    </row>
    <row r="18" spans="1:16" ht="23.25" customHeight="1" x14ac:dyDescent="0.25">
      <c r="A18" s="60" t="s">
        <v>197</v>
      </c>
      <c r="B18" s="139">
        <v>100</v>
      </c>
      <c r="C18" s="61">
        <v>1.5</v>
      </c>
      <c r="D18" s="61">
        <v>0.08</v>
      </c>
      <c r="E18" s="61">
        <v>26.5</v>
      </c>
      <c r="F18" s="61">
        <v>117.54</v>
      </c>
      <c r="G18" s="61">
        <v>7.0000000000000007E-2</v>
      </c>
      <c r="H18" s="61">
        <v>1.92</v>
      </c>
      <c r="I18" s="61">
        <v>0</v>
      </c>
      <c r="J18" s="61">
        <v>2</v>
      </c>
      <c r="K18" s="61">
        <v>18.96</v>
      </c>
      <c r="L18" s="61">
        <v>34.799999999999997</v>
      </c>
      <c r="M18" s="61">
        <v>20</v>
      </c>
      <c r="N18" s="61">
        <v>1.2</v>
      </c>
      <c r="O18" s="122">
        <v>18</v>
      </c>
      <c r="P18" s="57">
        <v>2003</v>
      </c>
    </row>
    <row r="19" spans="1:16" ht="23.25" customHeight="1" x14ac:dyDescent="0.25">
      <c r="A19" s="62" t="s">
        <v>163</v>
      </c>
      <c r="B19" s="139">
        <v>250</v>
      </c>
      <c r="C19" s="61">
        <v>6.4</v>
      </c>
      <c r="D19" s="61">
        <v>4.43</v>
      </c>
      <c r="E19" s="61">
        <v>18.25</v>
      </c>
      <c r="F19" s="61">
        <v>145.26</v>
      </c>
      <c r="G19" s="61">
        <v>0.2</v>
      </c>
      <c r="H19" s="61">
        <v>8.67</v>
      </c>
      <c r="I19" s="61">
        <v>0.05</v>
      </c>
      <c r="J19" s="61">
        <v>0.23</v>
      </c>
      <c r="K19" s="61">
        <v>119</v>
      </c>
      <c r="L19" s="61">
        <v>15.5</v>
      </c>
      <c r="M19" s="61">
        <v>24.5</v>
      </c>
      <c r="N19" s="61">
        <v>0.93</v>
      </c>
      <c r="O19" s="57">
        <v>110</v>
      </c>
      <c r="P19" s="57">
        <v>2004</v>
      </c>
    </row>
    <row r="20" spans="1:16" ht="20.25" customHeight="1" x14ac:dyDescent="0.25">
      <c r="A20" s="62" t="s">
        <v>146</v>
      </c>
      <c r="B20" s="139">
        <v>100</v>
      </c>
      <c r="C20" s="61">
        <v>13.1</v>
      </c>
      <c r="D20" s="61">
        <v>12.4</v>
      </c>
      <c r="E20" s="61">
        <v>8.9</v>
      </c>
      <c r="F20" s="61">
        <v>203.52</v>
      </c>
      <c r="G20" s="61">
        <v>0.37</v>
      </c>
      <c r="H20" s="61">
        <v>1.07</v>
      </c>
      <c r="I20" s="61">
        <v>0.04</v>
      </c>
      <c r="J20" s="61">
        <v>0.53</v>
      </c>
      <c r="K20" s="61">
        <v>18</v>
      </c>
      <c r="L20" s="61">
        <v>14.67</v>
      </c>
      <c r="M20" s="61">
        <v>158.66999999999999</v>
      </c>
      <c r="N20" s="61">
        <v>0.2</v>
      </c>
      <c r="O20" s="57">
        <v>437</v>
      </c>
      <c r="P20" s="57">
        <f>P147</f>
        <v>2004</v>
      </c>
    </row>
    <row r="21" spans="1:16" ht="23.25" customHeight="1" x14ac:dyDescent="0.25">
      <c r="A21" s="112" t="s">
        <v>16</v>
      </c>
      <c r="B21" s="139" t="s">
        <v>121</v>
      </c>
      <c r="C21" s="61">
        <v>7.58</v>
      </c>
      <c r="D21" s="61">
        <v>6.6</v>
      </c>
      <c r="E21" s="61">
        <v>39.909999999999997</v>
      </c>
      <c r="F21" s="61">
        <v>266.94</v>
      </c>
      <c r="G21" s="61">
        <v>7.0000000000000007E-2</v>
      </c>
      <c r="H21" s="61">
        <v>0.02</v>
      </c>
      <c r="I21" s="61">
        <v>0</v>
      </c>
      <c r="J21" s="61">
        <v>0.96</v>
      </c>
      <c r="K21" s="61">
        <v>9.86</v>
      </c>
      <c r="L21" s="61">
        <v>14</v>
      </c>
      <c r="M21" s="61">
        <v>37.700000000000003</v>
      </c>
      <c r="N21" s="61">
        <v>1.2</v>
      </c>
      <c r="O21" s="57">
        <v>332</v>
      </c>
      <c r="P21" s="57">
        <f>[1]Старшие!P20</f>
        <v>2004</v>
      </c>
    </row>
    <row r="22" spans="1:16" ht="21" customHeight="1" x14ac:dyDescent="0.25">
      <c r="A22" s="112" t="s">
        <v>116</v>
      </c>
      <c r="B22" s="139">
        <v>200</v>
      </c>
      <c r="C22" s="61">
        <v>1</v>
      </c>
      <c r="D22" s="61">
        <v>0.2</v>
      </c>
      <c r="E22" s="61">
        <v>29.1</v>
      </c>
      <c r="F22" s="61">
        <v>120</v>
      </c>
      <c r="G22" s="61">
        <v>0.04</v>
      </c>
      <c r="H22" s="61">
        <v>3.28</v>
      </c>
      <c r="I22" s="61">
        <v>0</v>
      </c>
      <c r="J22" s="61">
        <v>0.24</v>
      </c>
      <c r="K22" s="61">
        <v>46</v>
      </c>
      <c r="L22" s="61">
        <v>14.72</v>
      </c>
      <c r="M22" s="61">
        <v>25.7</v>
      </c>
      <c r="N22" s="61">
        <v>1.52</v>
      </c>
      <c r="O22" s="57">
        <v>638</v>
      </c>
      <c r="P22" s="57">
        <v>2004</v>
      </c>
    </row>
    <row r="23" spans="1:16" ht="22.5" customHeight="1" x14ac:dyDescent="0.25">
      <c r="A23" s="62" t="s">
        <v>110</v>
      </c>
      <c r="B23" s="139">
        <v>45</v>
      </c>
      <c r="C23" s="61">
        <v>2.4700000000000002</v>
      </c>
      <c r="D23" s="61">
        <v>0.54</v>
      </c>
      <c r="E23" s="61">
        <v>16.3</v>
      </c>
      <c r="F23" s="61">
        <v>82.03</v>
      </c>
      <c r="G23" s="61">
        <v>0.12</v>
      </c>
      <c r="H23" s="61">
        <v>0</v>
      </c>
      <c r="I23" s="61">
        <v>0</v>
      </c>
      <c r="J23" s="61">
        <v>0.41</v>
      </c>
      <c r="K23" s="61">
        <v>15.8</v>
      </c>
      <c r="L23" s="61">
        <v>7</v>
      </c>
      <c r="M23" s="61">
        <v>91.7</v>
      </c>
      <c r="N23" s="61">
        <v>0.4</v>
      </c>
      <c r="O23" s="61" t="s">
        <v>72</v>
      </c>
      <c r="P23" s="61"/>
    </row>
    <row r="24" spans="1:16" ht="21" customHeight="1" x14ac:dyDescent="0.25">
      <c r="A24" s="63" t="s">
        <v>35</v>
      </c>
      <c r="B24" s="64"/>
      <c r="C24" s="65">
        <f>SUM(C18:C23)</f>
        <v>32.049999999999997</v>
      </c>
      <c r="D24" s="65">
        <f t="shared" ref="D24:N24" si="1">SUM(D18:D23)</f>
        <v>24.249999999999996</v>
      </c>
      <c r="E24" s="65">
        <f t="shared" si="1"/>
        <v>138.96</v>
      </c>
      <c r="F24" s="65">
        <f t="shared" si="1"/>
        <v>935.29</v>
      </c>
      <c r="G24" s="65">
        <f t="shared" si="1"/>
        <v>0.87</v>
      </c>
      <c r="H24" s="65">
        <f t="shared" si="1"/>
        <v>14.959999999999999</v>
      </c>
      <c r="I24" s="65">
        <f t="shared" si="1"/>
        <v>0.09</v>
      </c>
      <c r="J24" s="65">
        <f t="shared" si="1"/>
        <v>4.37</v>
      </c>
      <c r="K24" s="65">
        <f t="shared" si="1"/>
        <v>227.62</v>
      </c>
      <c r="L24" s="65">
        <f t="shared" si="1"/>
        <v>100.69</v>
      </c>
      <c r="M24" s="65">
        <f t="shared" si="1"/>
        <v>358.27</v>
      </c>
      <c r="N24" s="65">
        <f t="shared" si="1"/>
        <v>5.4500000000000011</v>
      </c>
      <c r="O24" s="65"/>
      <c r="P24" s="65"/>
    </row>
    <row r="25" spans="1:16" ht="20.25" customHeight="1" x14ac:dyDescent="0.25">
      <c r="A25" s="63" t="s">
        <v>38</v>
      </c>
      <c r="B25" s="64"/>
      <c r="C25" s="65">
        <f>C16+C24</f>
        <v>49.01</v>
      </c>
      <c r="D25" s="65">
        <f t="shared" ref="D25:N25" si="2">D16+D24</f>
        <v>47.069999999999993</v>
      </c>
      <c r="E25" s="65">
        <f t="shared" si="2"/>
        <v>246.53</v>
      </c>
      <c r="F25" s="65">
        <f t="shared" si="2"/>
        <v>1628.2199999999998</v>
      </c>
      <c r="G25" s="65">
        <f t="shared" si="2"/>
        <v>1.1400000000000001</v>
      </c>
      <c r="H25" s="65">
        <f t="shared" si="2"/>
        <v>17.079999999999998</v>
      </c>
      <c r="I25" s="65">
        <f t="shared" si="2"/>
        <v>0.19</v>
      </c>
      <c r="J25" s="65">
        <f t="shared" si="2"/>
        <v>6.3449999999999998</v>
      </c>
      <c r="K25" s="65">
        <f t="shared" si="2"/>
        <v>719.24</v>
      </c>
      <c r="L25" s="65">
        <f t="shared" si="2"/>
        <v>152.88999999999999</v>
      </c>
      <c r="M25" s="65">
        <f t="shared" si="2"/>
        <v>691.74</v>
      </c>
      <c r="N25" s="65">
        <f t="shared" si="2"/>
        <v>8.1900000000000013</v>
      </c>
      <c r="O25" s="65"/>
      <c r="P25" s="65"/>
    </row>
    <row r="26" spans="1:16" ht="18" customHeight="1" x14ac:dyDescent="0.25">
      <c r="A26" s="81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ht="18" customHeight="1" x14ac:dyDescent="0.25">
      <c r="A27" s="203" t="s">
        <v>162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</row>
    <row r="28" spans="1:16" ht="15.75" customHeight="1" x14ac:dyDescent="0.25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6" ht="34.5" customHeight="1" x14ac:dyDescent="0.25">
      <c r="A29" s="215" t="s">
        <v>208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</row>
    <row r="30" spans="1:16" ht="19.5" customHeight="1" x14ac:dyDescent="0.25">
      <c r="A30" s="54" t="s">
        <v>120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</row>
    <row r="31" spans="1:16" ht="19.5" customHeight="1" x14ac:dyDescent="0.25">
      <c r="A31" s="55" t="s">
        <v>119</v>
      </c>
      <c r="B31" s="138"/>
      <c r="C31" s="138"/>
      <c r="D31" s="13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20.25" customHeight="1" x14ac:dyDescent="0.25">
      <c r="A32" s="55" t="str">
        <f>$A$6</f>
        <v xml:space="preserve">  Возрастная категория: 12 лет и старше</v>
      </c>
      <c r="B32" s="138"/>
      <c r="C32" s="138"/>
      <c r="D32" s="13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1.25" customHeight="1" x14ac:dyDescent="0.25">
      <c r="A33" s="55"/>
      <c r="B33" s="138"/>
      <c r="C33" s="138"/>
      <c r="D33" s="13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25.5" customHeight="1" x14ac:dyDescent="0.25">
      <c r="A34" s="204" t="s">
        <v>24</v>
      </c>
      <c r="B34" s="204" t="s">
        <v>25</v>
      </c>
      <c r="C34" s="211" t="s">
        <v>0</v>
      </c>
      <c r="D34" s="212"/>
      <c r="E34" s="213"/>
      <c r="F34" s="204" t="s">
        <v>33</v>
      </c>
      <c r="G34" s="211" t="s">
        <v>4</v>
      </c>
      <c r="H34" s="212"/>
      <c r="I34" s="212"/>
      <c r="J34" s="213"/>
      <c r="K34" s="211" t="s">
        <v>5</v>
      </c>
      <c r="L34" s="212"/>
      <c r="M34" s="212"/>
      <c r="N34" s="213"/>
      <c r="O34" s="204" t="s">
        <v>31</v>
      </c>
      <c r="P34" s="204" t="s">
        <v>32</v>
      </c>
    </row>
    <row r="35" spans="1:16" ht="27.75" customHeight="1" x14ac:dyDescent="0.25">
      <c r="A35" s="205"/>
      <c r="B35" s="205"/>
      <c r="C35" s="139" t="s">
        <v>27</v>
      </c>
      <c r="D35" s="139" t="s">
        <v>28</v>
      </c>
      <c r="E35" s="139" t="s">
        <v>29</v>
      </c>
      <c r="F35" s="205"/>
      <c r="G35" s="139" t="s">
        <v>30</v>
      </c>
      <c r="H35" s="139" t="s">
        <v>1</v>
      </c>
      <c r="I35" s="139" t="s">
        <v>2</v>
      </c>
      <c r="J35" s="139" t="s">
        <v>3</v>
      </c>
      <c r="K35" s="139" t="s">
        <v>6</v>
      </c>
      <c r="L35" s="139" t="s">
        <v>8</v>
      </c>
      <c r="M35" s="139" t="s">
        <v>7</v>
      </c>
      <c r="N35" s="139" t="s">
        <v>9</v>
      </c>
      <c r="O35" s="205"/>
      <c r="P35" s="205"/>
    </row>
    <row r="36" spans="1:16" ht="21" customHeight="1" x14ac:dyDescent="0.25">
      <c r="A36" s="139">
        <v>1</v>
      </c>
      <c r="B36" s="139">
        <v>2</v>
      </c>
      <c r="C36" s="139">
        <v>3</v>
      </c>
      <c r="D36" s="139">
        <v>4</v>
      </c>
      <c r="E36" s="139">
        <v>5</v>
      </c>
      <c r="F36" s="139">
        <v>6</v>
      </c>
      <c r="G36" s="139">
        <v>7</v>
      </c>
      <c r="H36" s="139">
        <v>8</v>
      </c>
      <c r="I36" s="139">
        <v>9</v>
      </c>
      <c r="J36" s="139">
        <v>10</v>
      </c>
      <c r="K36" s="139">
        <v>11</v>
      </c>
      <c r="L36" s="139">
        <v>12</v>
      </c>
      <c r="M36" s="139">
        <v>13</v>
      </c>
      <c r="N36" s="139">
        <v>14</v>
      </c>
      <c r="O36" s="139">
        <v>15</v>
      </c>
      <c r="P36" s="139">
        <v>16</v>
      </c>
    </row>
    <row r="37" spans="1:16" ht="18.75" customHeight="1" x14ac:dyDescent="0.25">
      <c r="A37" s="207" t="s">
        <v>10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/>
    </row>
    <row r="38" spans="1:16" ht="21" customHeight="1" x14ac:dyDescent="0.25">
      <c r="A38" s="77" t="s">
        <v>205</v>
      </c>
      <c r="B38" s="78">
        <v>90</v>
      </c>
      <c r="C38" s="111">
        <v>7.65</v>
      </c>
      <c r="D38" s="111">
        <v>8.4700000000000006</v>
      </c>
      <c r="E38" s="111">
        <v>10.09</v>
      </c>
      <c r="F38" s="111">
        <v>151.5</v>
      </c>
      <c r="G38" s="111">
        <v>0.05</v>
      </c>
      <c r="H38" s="111">
        <v>0.74</v>
      </c>
      <c r="I38" s="111">
        <v>0.03</v>
      </c>
      <c r="J38" s="111">
        <v>0.52</v>
      </c>
      <c r="K38" s="111">
        <v>37.86</v>
      </c>
      <c r="L38" s="111">
        <v>11.13</v>
      </c>
      <c r="M38" s="111">
        <v>90</v>
      </c>
      <c r="N38" s="111">
        <v>0.83</v>
      </c>
      <c r="O38" s="57">
        <v>461</v>
      </c>
      <c r="P38" s="57">
        <v>2004</v>
      </c>
    </row>
    <row r="39" spans="1:16" ht="21" customHeight="1" x14ac:dyDescent="0.25">
      <c r="A39" s="60" t="s">
        <v>37</v>
      </c>
      <c r="B39" s="57" t="s">
        <v>23</v>
      </c>
      <c r="C39" s="111">
        <v>8.4</v>
      </c>
      <c r="D39" s="111">
        <v>5.22</v>
      </c>
      <c r="E39" s="111">
        <v>34.74</v>
      </c>
      <c r="F39" s="111">
        <v>223.2</v>
      </c>
      <c r="G39" s="111">
        <v>0.18</v>
      </c>
      <c r="H39" s="111">
        <v>0</v>
      </c>
      <c r="I39" s="111">
        <v>0.05</v>
      </c>
      <c r="J39" s="111">
        <v>0.62</v>
      </c>
      <c r="K39" s="111">
        <v>112.95</v>
      </c>
      <c r="L39" s="111">
        <v>35.299999999999997</v>
      </c>
      <c r="M39" s="111">
        <v>332.65</v>
      </c>
      <c r="N39" s="111">
        <v>2.2000000000000002</v>
      </c>
      <c r="O39" s="57">
        <v>297</v>
      </c>
      <c r="P39" s="57">
        <v>2004</v>
      </c>
    </row>
    <row r="40" spans="1:16" ht="21" customHeight="1" x14ac:dyDescent="0.25">
      <c r="A40" s="60" t="str">
        <f>'дети 7-11 лет'!A40</f>
        <v>Доп гарнир огурец свежий</v>
      </c>
      <c r="B40" s="57">
        <f>'дети 7-11 лет'!B40</f>
        <v>20</v>
      </c>
      <c r="C40" s="111">
        <f>'дети 7-11 лет'!C40</f>
        <v>0.17</v>
      </c>
      <c r="D40" s="111">
        <f>'дети 7-11 лет'!D40</f>
        <v>0.02</v>
      </c>
      <c r="E40" s="111">
        <f>'дети 7-11 лет'!E40</f>
        <v>0.48</v>
      </c>
      <c r="F40" s="111">
        <f>'дети 7-11 лет'!F40</f>
        <v>2.85</v>
      </c>
      <c r="G40" s="111">
        <f>'дети 7-11 лет'!G40</f>
        <v>0.01</v>
      </c>
      <c r="H40" s="111">
        <f>'дети 7-11 лет'!H40</f>
        <v>1.3</v>
      </c>
      <c r="I40" s="111">
        <f>'дети 7-11 лет'!I40</f>
        <v>0</v>
      </c>
      <c r="J40" s="111">
        <f>'дети 7-11 лет'!J40</f>
        <v>0.2</v>
      </c>
      <c r="K40" s="111">
        <f>'дети 7-11 лет'!K40</f>
        <v>4.2</v>
      </c>
      <c r="L40" s="111">
        <f>'дети 7-11 лет'!L40</f>
        <v>3.5</v>
      </c>
      <c r="M40" s="111">
        <f>'дети 7-11 лет'!M40</f>
        <v>7.5</v>
      </c>
      <c r="N40" s="111">
        <f>'дети 7-11 лет'!N40</f>
        <v>0.12</v>
      </c>
      <c r="O40" s="57" t="str">
        <f>'дети 7-11 лет'!O40</f>
        <v>71/2</v>
      </c>
      <c r="P40" s="57">
        <f>'дети 7-11 лет'!P40</f>
        <v>2011</v>
      </c>
    </row>
    <row r="41" spans="1:16" ht="21" customHeight="1" x14ac:dyDescent="0.25">
      <c r="A41" s="112" t="s">
        <v>136</v>
      </c>
      <c r="B41" s="57">
        <v>20</v>
      </c>
      <c r="C41" s="111">
        <v>1.58</v>
      </c>
      <c r="D41" s="111">
        <v>1.5</v>
      </c>
      <c r="E41" s="111">
        <v>10.3</v>
      </c>
      <c r="F41" s="111">
        <v>63.9</v>
      </c>
      <c r="G41" s="111">
        <v>0.02</v>
      </c>
      <c r="H41" s="111">
        <v>0</v>
      </c>
      <c r="I41" s="111">
        <v>0</v>
      </c>
      <c r="J41" s="111">
        <v>0.34</v>
      </c>
      <c r="K41" s="111">
        <v>4.5999999999999996</v>
      </c>
      <c r="L41" s="111">
        <v>6.6</v>
      </c>
      <c r="M41" s="111">
        <v>67.400000000000006</v>
      </c>
      <c r="N41" s="111">
        <v>0.22</v>
      </c>
      <c r="O41" s="57" t="s">
        <v>72</v>
      </c>
      <c r="P41" s="57"/>
    </row>
    <row r="42" spans="1:16" ht="19.5" customHeight="1" x14ac:dyDescent="0.25">
      <c r="A42" s="112" t="s">
        <v>15</v>
      </c>
      <c r="B42" s="57">
        <v>200</v>
      </c>
      <c r="C42" s="111">
        <v>0.1</v>
      </c>
      <c r="D42" s="111">
        <v>0</v>
      </c>
      <c r="E42" s="111">
        <v>15</v>
      </c>
      <c r="F42" s="111">
        <v>65</v>
      </c>
      <c r="G42" s="111">
        <v>0</v>
      </c>
      <c r="H42" s="111">
        <v>0.02</v>
      </c>
      <c r="I42" s="111">
        <v>0</v>
      </c>
      <c r="J42" s="111">
        <v>0</v>
      </c>
      <c r="K42" s="111">
        <v>11</v>
      </c>
      <c r="L42" s="111">
        <v>1.3</v>
      </c>
      <c r="M42" s="111">
        <v>3</v>
      </c>
      <c r="N42" s="111">
        <v>0.3</v>
      </c>
      <c r="O42" s="57">
        <v>685</v>
      </c>
      <c r="P42" s="57">
        <v>2004</v>
      </c>
    </row>
    <row r="43" spans="1:16" ht="20.25" customHeight="1" x14ac:dyDescent="0.25">
      <c r="A43" s="58" t="s">
        <v>35</v>
      </c>
      <c r="B43" s="139"/>
      <c r="C43" s="59">
        <f>SUM(C38:C42)</f>
        <v>17.900000000000006</v>
      </c>
      <c r="D43" s="59">
        <f t="shared" ref="D43:N43" si="3">SUM(D38:D42)</f>
        <v>15.21</v>
      </c>
      <c r="E43" s="59">
        <f t="shared" si="3"/>
        <v>70.61</v>
      </c>
      <c r="F43" s="59">
        <f t="shared" si="3"/>
        <v>506.45</v>
      </c>
      <c r="G43" s="59">
        <f t="shared" si="3"/>
        <v>0.26</v>
      </c>
      <c r="H43" s="59">
        <f t="shared" si="3"/>
        <v>2.06</v>
      </c>
      <c r="I43" s="59">
        <f t="shared" si="3"/>
        <v>0.08</v>
      </c>
      <c r="J43" s="59">
        <f t="shared" si="3"/>
        <v>1.6800000000000002</v>
      </c>
      <c r="K43" s="59">
        <f t="shared" si="3"/>
        <v>170.60999999999999</v>
      </c>
      <c r="L43" s="59">
        <f t="shared" si="3"/>
        <v>57.83</v>
      </c>
      <c r="M43" s="59">
        <f t="shared" si="3"/>
        <v>500.54999999999995</v>
      </c>
      <c r="N43" s="59">
        <f t="shared" si="3"/>
        <v>3.6700000000000004</v>
      </c>
      <c r="O43" s="111"/>
      <c r="P43" s="111"/>
    </row>
    <row r="44" spans="1:16" ht="18" customHeight="1" x14ac:dyDescent="0.25">
      <c r="A44" s="207" t="s">
        <v>11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9"/>
    </row>
    <row r="45" spans="1:16" ht="22.5" customHeight="1" x14ac:dyDescent="0.25">
      <c r="A45" s="60" t="s">
        <v>154</v>
      </c>
      <c r="B45" s="139">
        <f>B18</f>
        <v>100</v>
      </c>
      <c r="C45" s="61">
        <v>1.8</v>
      </c>
      <c r="D45" s="61">
        <v>8.1999999999999993</v>
      </c>
      <c r="E45" s="61">
        <v>12</v>
      </c>
      <c r="F45" s="61">
        <v>142.84</v>
      </c>
      <c r="G45" s="61">
        <v>0.02</v>
      </c>
      <c r="H45" s="61">
        <v>9.07</v>
      </c>
      <c r="I45" s="61">
        <v>0</v>
      </c>
      <c r="J45" s="61">
        <v>2.2999999999999998</v>
      </c>
      <c r="K45" s="61">
        <v>26.15</v>
      </c>
      <c r="L45" s="61">
        <v>19</v>
      </c>
      <c r="M45" s="61">
        <v>38</v>
      </c>
      <c r="N45" s="61">
        <v>1.8</v>
      </c>
      <c r="O45" s="57">
        <v>25</v>
      </c>
      <c r="P45" s="57">
        <v>2003</v>
      </c>
    </row>
    <row r="46" spans="1:16" ht="23.25" customHeight="1" x14ac:dyDescent="0.25">
      <c r="A46" s="112" t="s">
        <v>164</v>
      </c>
      <c r="B46" s="139" t="s">
        <v>158</v>
      </c>
      <c r="C46" s="61">
        <v>2.4</v>
      </c>
      <c r="D46" s="61">
        <v>5.2</v>
      </c>
      <c r="E46" s="61">
        <v>15.62</v>
      </c>
      <c r="F46" s="61">
        <v>163.24</v>
      </c>
      <c r="G46" s="61">
        <v>0.1</v>
      </c>
      <c r="H46" s="61">
        <v>7.68</v>
      </c>
      <c r="I46" s="61">
        <v>0</v>
      </c>
      <c r="J46" s="61">
        <v>2.35</v>
      </c>
      <c r="K46" s="61">
        <v>20.3</v>
      </c>
      <c r="L46" s="61">
        <v>26.25</v>
      </c>
      <c r="M46" s="61">
        <v>63</v>
      </c>
      <c r="N46" s="61">
        <v>0.85</v>
      </c>
      <c r="O46" s="57">
        <v>132</v>
      </c>
      <c r="P46" s="57">
        <v>2004</v>
      </c>
    </row>
    <row r="47" spans="1:16" ht="23.25" customHeight="1" x14ac:dyDescent="0.25">
      <c r="A47" s="112" t="s">
        <v>139</v>
      </c>
      <c r="B47" s="139">
        <f>[1]Старшие!B40</f>
        <v>100</v>
      </c>
      <c r="C47" s="61">
        <v>14.05</v>
      </c>
      <c r="D47" s="61">
        <v>16.920000000000002</v>
      </c>
      <c r="E47" s="61">
        <v>16.84</v>
      </c>
      <c r="F47" s="61">
        <v>304.43</v>
      </c>
      <c r="G47" s="61">
        <v>0.06</v>
      </c>
      <c r="H47" s="61">
        <v>0.75</v>
      </c>
      <c r="I47" s="61">
        <v>0.08</v>
      </c>
      <c r="J47" s="61">
        <v>1.8</v>
      </c>
      <c r="K47" s="61">
        <v>145</v>
      </c>
      <c r="L47" s="61">
        <v>28.75</v>
      </c>
      <c r="M47" s="61">
        <v>225</v>
      </c>
      <c r="N47" s="61">
        <v>1.48</v>
      </c>
      <c r="O47" s="57">
        <v>388</v>
      </c>
      <c r="P47" s="57">
        <f>[1]Старшие!P40</f>
        <v>2004</v>
      </c>
    </row>
    <row r="48" spans="1:16" ht="22.5" customHeight="1" x14ac:dyDescent="0.25">
      <c r="A48" s="112" t="s">
        <v>20</v>
      </c>
      <c r="B48" s="139" t="s">
        <v>121</v>
      </c>
      <c r="C48" s="61">
        <v>5.4</v>
      </c>
      <c r="D48" s="61">
        <v>6.34</v>
      </c>
      <c r="E48" s="61">
        <v>28.4</v>
      </c>
      <c r="F48" s="61">
        <v>221.28</v>
      </c>
      <c r="G48" s="61">
        <v>0.14000000000000001</v>
      </c>
      <c r="H48" s="61">
        <v>10.5</v>
      </c>
      <c r="I48" s="61">
        <v>0.08</v>
      </c>
      <c r="J48" s="61">
        <v>0.18</v>
      </c>
      <c r="K48" s="61">
        <v>148.4</v>
      </c>
      <c r="L48" s="61">
        <v>41.6</v>
      </c>
      <c r="M48" s="61">
        <v>113.28</v>
      </c>
      <c r="N48" s="61">
        <v>2.2999999999999998</v>
      </c>
      <c r="O48" s="57">
        <v>520</v>
      </c>
      <c r="P48" s="57">
        <f>[2]Старшие!P45</f>
        <v>2004</v>
      </c>
    </row>
    <row r="49" spans="1:16" ht="24" customHeight="1" x14ac:dyDescent="0.25">
      <c r="A49" s="112" t="s">
        <v>113</v>
      </c>
      <c r="B49" s="139">
        <f>Младшие!B186</f>
        <v>200</v>
      </c>
      <c r="C49" s="61">
        <v>1.4</v>
      </c>
      <c r="D49" s="61">
        <v>0</v>
      </c>
      <c r="E49" s="61">
        <v>29</v>
      </c>
      <c r="F49" s="61">
        <v>122</v>
      </c>
      <c r="G49" s="61">
        <v>0.02</v>
      </c>
      <c r="H49" s="61">
        <v>2.4</v>
      </c>
      <c r="I49" s="61">
        <v>0</v>
      </c>
      <c r="J49" s="61">
        <v>0</v>
      </c>
      <c r="K49" s="61">
        <v>22.46</v>
      </c>
      <c r="L49" s="61">
        <v>7.26</v>
      </c>
      <c r="M49" s="61">
        <v>18.5</v>
      </c>
      <c r="N49" s="61">
        <v>0.1</v>
      </c>
      <c r="O49" s="57">
        <v>648</v>
      </c>
      <c r="P49" s="57">
        <f>Младшие!P186</f>
        <v>2004</v>
      </c>
    </row>
    <row r="50" spans="1:16" ht="24" customHeight="1" x14ac:dyDescent="0.25">
      <c r="A50" s="62" t="s">
        <v>110</v>
      </c>
      <c r="B50" s="139">
        <v>45</v>
      </c>
      <c r="C50" s="61">
        <v>2.4700000000000002</v>
      </c>
      <c r="D50" s="61">
        <v>0.54</v>
      </c>
      <c r="E50" s="61">
        <v>16.3</v>
      </c>
      <c r="F50" s="61">
        <v>82.03</v>
      </c>
      <c r="G50" s="61">
        <v>0.12</v>
      </c>
      <c r="H50" s="61">
        <v>0</v>
      </c>
      <c r="I50" s="61">
        <v>0</v>
      </c>
      <c r="J50" s="61">
        <v>0.41</v>
      </c>
      <c r="K50" s="61">
        <v>15.8</v>
      </c>
      <c r="L50" s="61">
        <v>7</v>
      </c>
      <c r="M50" s="61">
        <v>91.7</v>
      </c>
      <c r="N50" s="61">
        <v>0.4</v>
      </c>
      <c r="O50" s="61" t="s">
        <v>72</v>
      </c>
      <c r="P50" s="61"/>
    </row>
    <row r="51" spans="1:16" ht="21.75" customHeight="1" x14ac:dyDescent="0.25">
      <c r="A51" s="58" t="s">
        <v>35</v>
      </c>
      <c r="B51" s="139"/>
      <c r="C51" s="65">
        <f>SUM(C45:C50)</f>
        <v>27.519999999999996</v>
      </c>
      <c r="D51" s="65">
        <f t="shared" ref="D51:N51" si="4">SUM(D45:D50)</f>
        <v>37.199999999999996</v>
      </c>
      <c r="E51" s="65">
        <f t="shared" si="4"/>
        <v>118.15999999999998</v>
      </c>
      <c r="F51" s="65">
        <f t="shared" si="4"/>
        <v>1035.82</v>
      </c>
      <c r="G51" s="65">
        <f t="shared" si="4"/>
        <v>0.46</v>
      </c>
      <c r="H51" s="65">
        <f t="shared" si="4"/>
        <v>30.4</v>
      </c>
      <c r="I51" s="65">
        <f t="shared" si="4"/>
        <v>0.16</v>
      </c>
      <c r="J51" s="65">
        <f t="shared" si="4"/>
        <v>7.04</v>
      </c>
      <c r="K51" s="65">
        <f t="shared" si="4"/>
        <v>378.11</v>
      </c>
      <c r="L51" s="65">
        <f t="shared" si="4"/>
        <v>129.86000000000001</v>
      </c>
      <c r="M51" s="65">
        <f t="shared" si="4"/>
        <v>549.48</v>
      </c>
      <c r="N51" s="65">
        <f t="shared" si="4"/>
        <v>6.93</v>
      </c>
      <c r="O51" s="61"/>
      <c r="P51" s="61"/>
    </row>
    <row r="52" spans="1:16" ht="21.75" customHeight="1" x14ac:dyDescent="0.25">
      <c r="A52" s="63" t="s">
        <v>38</v>
      </c>
      <c r="B52" s="64"/>
      <c r="C52" s="65">
        <f>C43+C51</f>
        <v>45.42</v>
      </c>
      <c r="D52" s="65">
        <f t="shared" ref="D52:N52" si="5">D43+D51</f>
        <v>52.41</v>
      </c>
      <c r="E52" s="65">
        <f t="shared" si="5"/>
        <v>188.76999999999998</v>
      </c>
      <c r="F52" s="65">
        <f t="shared" si="5"/>
        <v>1542.27</v>
      </c>
      <c r="G52" s="65">
        <f t="shared" si="5"/>
        <v>0.72</v>
      </c>
      <c r="H52" s="65">
        <f t="shared" si="5"/>
        <v>32.46</v>
      </c>
      <c r="I52" s="65">
        <f t="shared" si="5"/>
        <v>0.24</v>
      </c>
      <c r="J52" s="65">
        <f t="shared" si="5"/>
        <v>8.7200000000000006</v>
      </c>
      <c r="K52" s="65">
        <f t="shared" si="5"/>
        <v>548.72</v>
      </c>
      <c r="L52" s="65">
        <f t="shared" si="5"/>
        <v>187.69</v>
      </c>
      <c r="M52" s="65">
        <f t="shared" si="5"/>
        <v>1050.03</v>
      </c>
      <c r="N52" s="65">
        <f t="shared" si="5"/>
        <v>10.6</v>
      </c>
      <c r="O52" s="65"/>
      <c r="P52" s="65"/>
    </row>
    <row r="53" spans="1:16" ht="21.75" customHeight="1" x14ac:dyDescent="0.25">
      <c r="A53" s="81"/>
      <c r="B53" s="82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ht="19.5" customHeight="1" x14ac:dyDescent="0.25">
      <c r="A54" s="203" t="s">
        <v>162</v>
      </c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</row>
    <row r="55" spans="1:16" ht="18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</row>
    <row r="56" spans="1:16" ht="33.75" customHeight="1" x14ac:dyDescent="0.25">
      <c r="A56" s="215" t="s">
        <v>208</v>
      </c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</row>
    <row r="57" spans="1:16" ht="22.5" customHeight="1" x14ac:dyDescent="0.25">
      <c r="A57" s="54" t="s">
        <v>122</v>
      </c>
      <c r="B57" s="144"/>
      <c r="C57" s="144"/>
      <c r="D57" s="144"/>
      <c r="E57" s="144"/>
      <c r="F57" s="144"/>
      <c r="G57" s="137"/>
      <c r="H57" s="137"/>
      <c r="I57" s="137"/>
      <c r="J57" s="137"/>
      <c r="K57" s="137"/>
      <c r="L57" s="137"/>
      <c r="M57" s="137"/>
      <c r="N57" s="137"/>
      <c r="O57" s="137"/>
      <c r="P57" s="137"/>
    </row>
    <row r="58" spans="1:16" ht="20.25" customHeight="1" x14ac:dyDescent="0.25">
      <c r="A58" s="55" t="s">
        <v>119</v>
      </c>
      <c r="B58" s="144"/>
      <c r="C58" s="144"/>
      <c r="D58" s="144"/>
      <c r="E58" s="144"/>
      <c r="F58" s="144"/>
      <c r="G58" s="137"/>
      <c r="H58" s="137"/>
      <c r="I58" s="137"/>
      <c r="J58" s="137"/>
      <c r="K58" s="137"/>
      <c r="L58" s="137"/>
      <c r="M58" s="137"/>
      <c r="N58" s="137"/>
      <c r="O58" s="137"/>
      <c r="P58" s="137"/>
    </row>
    <row r="59" spans="1:16" ht="21" customHeight="1" x14ac:dyDescent="0.25">
      <c r="A59" s="55" t="s">
        <v>196</v>
      </c>
      <c r="B59" s="144"/>
      <c r="C59" s="144"/>
      <c r="D59" s="144"/>
      <c r="E59" s="144"/>
      <c r="F59" s="144"/>
      <c r="G59" s="137"/>
      <c r="H59" s="137"/>
      <c r="I59" s="137"/>
      <c r="J59" s="137"/>
      <c r="K59" s="137"/>
      <c r="L59" s="137"/>
      <c r="M59" s="137"/>
      <c r="N59" s="137"/>
      <c r="O59" s="137"/>
      <c r="P59" s="137"/>
    </row>
    <row r="60" spans="1:16" ht="13.5" customHeight="1" x14ac:dyDescent="0.25">
      <c r="A60" s="85"/>
      <c r="B60" s="85"/>
      <c r="C60" s="85"/>
      <c r="D60" s="85"/>
      <c r="E60" s="85"/>
      <c r="F60" s="86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ht="26.25" customHeight="1" x14ac:dyDescent="0.25">
      <c r="A61" s="210" t="s">
        <v>24</v>
      </c>
      <c r="B61" s="210" t="s">
        <v>25</v>
      </c>
      <c r="C61" s="210" t="s">
        <v>0</v>
      </c>
      <c r="D61" s="210"/>
      <c r="E61" s="210"/>
      <c r="F61" s="210" t="s">
        <v>33</v>
      </c>
      <c r="G61" s="211" t="s">
        <v>4</v>
      </c>
      <c r="H61" s="212"/>
      <c r="I61" s="212"/>
      <c r="J61" s="213"/>
      <c r="K61" s="211" t="s">
        <v>5</v>
      </c>
      <c r="L61" s="212"/>
      <c r="M61" s="212"/>
      <c r="N61" s="213"/>
      <c r="O61" s="204" t="s">
        <v>31</v>
      </c>
      <c r="P61" s="204" t="s">
        <v>32</v>
      </c>
    </row>
    <row r="62" spans="1:16" ht="31.5" customHeight="1" x14ac:dyDescent="0.25">
      <c r="A62" s="210"/>
      <c r="B62" s="210"/>
      <c r="C62" s="139" t="s">
        <v>27</v>
      </c>
      <c r="D62" s="139" t="s">
        <v>28</v>
      </c>
      <c r="E62" s="139" t="s">
        <v>29</v>
      </c>
      <c r="F62" s="210"/>
      <c r="G62" s="139" t="s">
        <v>30</v>
      </c>
      <c r="H62" s="139" t="s">
        <v>1</v>
      </c>
      <c r="I62" s="139" t="s">
        <v>2</v>
      </c>
      <c r="J62" s="139" t="s">
        <v>3</v>
      </c>
      <c r="K62" s="139" t="s">
        <v>6</v>
      </c>
      <c r="L62" s="139" t="s">
        <v>8</v>
      </c>
      <c r="M62" s="139" t="s">
        <v>7</v>
      </c>
      <c r="N62" s="139" t="s">
        <v>9</v>
      </c>
      <c r="O62" s="205"/>
      <c r="P62" s="205"/>
    </row>
    <row r="63" spans="1:16" ht="21" customHeight="1" x14ac:dyDescent="0.25">
      <c r="A63" s="139">
        <v>1</v>
      </c>
      <c r="B63" s="139">
        <v>2</v>
      </c>
      <c r="C63" s="139">
        <v>3</v>
      </c>
      <c r="D63" s="139">
        <v>4</v>
      </c>
      <c r="E63" s="139">
        <v>5</v>
      </c>
      <c r="F63" s="139">
        <v>6</v>
      </c>
      <c r="G63" s="139">
        <v>7</v>
      </c>
      <c r="H63" s="139">
        <v>8</v>
      </c>
      <c r="I63" s="139">
        <v>9</v>
      </c>
      <c r="J63" s="139">
        <v>10</v>
      </c>
      <c r="K63" s="139">
        <v>11</v>
      </c>
      <c r="L63" s="139">
        <v>12</v>
      </c>
      <c r="M63" s="139">
        <v>13</v>
      </c>
      <c r="N63" s="139">
        <v>14</v>
      </c>
      <c r="O63" s="139">
        <v>15</v>
      </c>
      <c r="P63" s="139">
        <v>16</v>
      </c>
    </row>
    <row r="64" spans="1:16" ht="18" customHeight="1" x14ac:dyDescent="0.25">
      <c r="A64" s="207" t="s">
        <v>10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9"/>
    </row>
    <row r="65" spans="1:16" ht="22.5" customHeight="1" x14ac:dyDescent="0.25">
      <c r="A65" s="77" t="str">
        <f>'дети 7-11 лет'!A64</f>
        <v>Запеканка из творога со сгущенным молоком  (120/30)</v>
      </c>
      <c r="B65" s="139">
        <f>'дети 7-11 лет'!B64</f>
        <v>150</v>
      </c>
      <c r="C65" s="111">
        <f>'дети 7-11 лет'!C64</f>
        <v>18</v>
      </c>
      <c r="D65" s="111">
        <f>'дети 7-11 лет'!D64</f>
        <v>12.8</v>
      </c>
      <c r="E65" s="111">
        <f>'дети 7-11 лет'!E64</f>
        <v>22.45</v>
      </c>
      <c r="F65" s="111">
        <f>'дети 7-11 лет'!F64</f>
        <v>284.88</v>
      </c>
      <c r="G65" s="111">
        <f>'дети 7-11 лет'!G64</f>
        <v>0.05</v>
      </c>
      <c r="H65" s="111">
        <f>'дети 7-11 лет'!H64</f>
        <v>0.36</v>
      </c>
      <c r="I65" s="111">
        <f>'дети 7-11 лет'!I64</f>
        <v>0.12</v>
      </c>
      <c r="J65" s="111">
        <f>'дети 7-11 лет'!J64</f>
        <v>0.42</v>
      </c>
      <c r="K65" s="111">
        <f>'дети 7-11 лет'!K64</f>
        <v>335.36</v>
      </c>
      <c r="L65" s="111">
        <f>'дети 7-11 лет'!L64</f>
        <v>21.37</v>
      </c>
      <c r="M65" s="111">
        <f>'дети 7-11 лет'!M64</f>
        <v>190.4</v>
      </c>
      <c r="N65" s="113">
        <f>'дети 7-11 лет'!N64</f>
        <v>0.6</v>
      </c>
      <c r="O65" s="115">
        <f>'дети 7-11 лет'!O64</f>
        <v>366</v>
      </c>
      <c r="P65" s="115">
        <f>'дети 7-11 лет'!P64</f>
        <v>2004</v>
      </c>
    </row>
    <row r="66" spans="1:16" ht="22.5" customHeight="1" x14ac:dyDescent="0.25">
      <c r="A66" s="77" t="str">
        <f>'дети 7-11 лет'!A65</f>
        <v>Бутерброд с маслом сливочным</v>
      </c>
      <c r="B66" s="158" t="str">
        <f>'дети 7-11 лет'!B65</f>
        <v>20\10</v>
      </c>
      <c r="C66" s="111">
        <f>'дети 7-11 лет'!C65</f>
        <v>1.6</v>
      </c>
      <c r="D66" s="111">
        <f>'дети 7-11 лет'!D65</f>
        <v>8.61</v>
      </c>
      <c r="E66" s="111">
        <f>'дети 7-11 лет'!E65</f>
        <v>10.3</v>
      </c>
      <c r="F66" s="111">
        <f>'дети 7-11 лет'!F65</f>
        <v>136.34</v>
      </c>
      <c r="G66" s="111">
        <f>'дети 7-11 лет'!G65</f>
        <v>0.03</v>
      </c>
      <c r="H66" s="111">
        <f>'дети 7-11 лет'!H65</f>
        <v>0</v>
      </c>
      <c r="I66" s="111">
        <f>'дети 7-11 лет'!I65</f>
        <v>0</v>
      </c>
      <c r="J66" s="111">
        <f>'дети 7-11 лет'!J65</f>
        <v>0.25</v>
      </c>
      <c r="K66" s="111">
        <f>'дети 7-11 лет'!K65</f>
        <v>11.9</v>
      </c>
      <c r="L66" s="111">
        <f>'дети 7-11 лет'!L65</f>
        <v>8.82</v>
      </c>
      <c r="M66" s="111">
        <f>'дети 7-11 лет'!M65</f>
        <v>56.6</v>
      </c>
      <c r="N66" s="113">
        <f>'дети 7-11 лет'!N65</f>
        <v>0.74</v>
      </c>
      <c r="O66" s="115">
        <f>'дети 7-11 лет'!O65</f>
        <v>1</v>
      </c>
      <c r="P66" s="115">
        <f>'дети 7-11 лет'!P65</f>
        <v>2004</v>
      </c>
    </row>
    <row r="67" spans="1:16" ht="21.75" customHeight="1" x14ac:dyDescent="0.25">
      <c r="A67" s="112" t="s">
        <v>70</v>
      </c>
      <c r="B67" s="57">
        <v>200</v>
      </c>
      <c r="C67" s="111">
        <v>0.1</v>
      </c>
      <c r="D67" s="111">
        <v>0</v>
      </c>
      <c r="E67" s="111">
        <v>15</v>
      </c>
      <c r="F67" s="111">
        <v>65</v>
      </c>
      <c r="G67" s="111">
        <v>0</v>
      </c>
      <c r="H67" s="111">
        <v>0.02</v>
      </c>
      <c r="I67" s="111">
        <v>0</v>
      </c>
      <c r="J67" s="111">
        <v>0</v>
      </c>
      <c r="K67" s="111">
        <v>11</v>
      </c>
      <c r="L67" s="111">
        <v>1.3</v>
      </c>
      <c r="M67" s="111">
        <v>3</v>
      </c>
      <c r="N67" s="111">
        <v>0.3</v>
      </c>
      <c r="O67" s="57">
        <v>685</v>
      </c>
      <c r="P67" s="57">
        <v>2004</v>
      </c>
    </row>
    <row r="68" spans="1:16" ht="21.75" customHeight="1" x14ac:dyDescent="0.25">
      <c r="A68" s="58" t="s">
        <v>35</v>
      </c>
      <c r="B68" s="139"/>
      <c r="C68" s="59">
        <f>SUM(C65:C67)</f>
        <v>19.700000000000003</v>
      </c>
      <c r="D68" s="59">
        <f t="shared" ref="D68:N68" si="6">SUM(D65:D67)</f>
        <v>21.41</v>
      </c>
      <c r="E68" s="59">
        <f t="shared" si="6"/>
        <v>47.75</v>
      </c>
      <c r="F68" s="59">
        <f t="shared" si="6"/>
        <v>486.22</v>
      </c>
      <c r="G68" s="59">
        <f t="shared" si="6"/>
        <v>0.08</v>
      </c>
      <c r="H68" s="59">
        <f t="shared" si="6"/>
        <v>0.38</v>
      </c>
      <c r="I68" s="59">
        <f t="shared" si="6"/>
        <v>0.12</v>
      </c>
      <c r="J68" s="59">
        <f t="shared" si="6"/>
        <v>0.66999999999999993</v>
      </c>
      <c r="K68" s="59">
        <f t="shared" si="6"/>
        <v>358.26</v>
      </c>
      <c r="L68" s="59">
        <f t="shared" si="6"/>
        <v>31.490000000000002</v>
      </c>
      <c r="M68" s="59">
        <f t="shared" si="6"/>
        <v>250</v>
      </c>
      <c r="N68" s="59">
        <f t="shared" si="6"/>
        <v>1.64</v>
      </c>
      <c r="O68" s="111"/>
      <c r="P68" s="111"/>
    </row>
    <row r="69" spans="1:16" ht="20.25" customHeight="1" x14ac:dyDescent="0.25">
      <c r="A69" s="207" t="s">
        <v>11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9"/>
    </row>
    <row r="70" spans="1:16" ht="20.25" customHeight="1" x14ac:dyDescent="0.25">
      <c r="A70" s="76" t="s">
        <v>198</v>
      </c>
      <c r="B70" s="64">
        <v>100</v>
      </c>
      <c r="C70" s="117">
        <v>1.81</v>
      </c>
      <c r="D70" s="117">
        <v>5.08</v>
      </c>
      <c r="E70" s="117">
        <v>12.65</v>
      </c>
      <c r="F70" s="117">
        <v>116.53</v>
      </c>
      <c r="G70" s="117">
        <v>0.02</v>
      </c>
      <c r="H70" s="117">
        <v>24.76</v>
      </c>
      <c r="I70" s="117">
        <v>0</v>
      </c>
      <c r="J70" s="117">
        <v>2.37</v>
      </c>
      <c r="K70" s="117">
        <v>36.799999999999997</v>
      </c>
      <c r="L70" s="117">
        <v>33.31</v>
      </c>
      <c r="M70" s="117">
        <v>27.77</v>
      </c>
      <c r="N70" s="117">
        <v>0.5</v>
      </c>
      <c r="O70" s="93">
        <v>43</v>
      </c>
      <c r="P70" s="93">
        <v>2004</v>
      </c>
    </row>
    <row r="71" spans="1:16" ht="21" customHeight="1" x14ac:dyDescent="0.25">
      <c r="A71" s="76" t="s">
        <v>148</v>
      </c>
      <c r="B71" s="139" t="s">
        <v>158</v>
      </c>
      <c r="C71" s="61">
        <v>4.3499999999999996</v>
      </c>
      <c r="D71" s="61">
        <v>4.5</v>
      </c>
      <c r="E71" s="61">
        <v>28.83</v>
      </c>
      <c r="F71" s="61">
        <v>177.9</v>
      </c>
      <c r="G71" s="61">
        <v>0.05</v>
      </c>
      <c r="H71" s="61">
        <v>3.7</v>
      </c>
      <c r="I71" s="61">
        <v>0</v>
      </c>
      <c r="J71" s="57">
        <v>1.45</v>
      </c>
      <c r="K71" s="61">
        <v>29.5</v>
      </c>
      <c r="L71" s="61">
        <v>28.2</v>
      </c>
      <c r="M71" s="61">
        <v>14.5</v>
      </c>
      <c r="N71" s="61">
        <v>0.88</v>
      </c>
      <c r="O71" s="57">
        <v>140</v>
      </c>
      <c r="P71" s="57">
        <v>2004</v>
      </c>
    </row>
    <row r="72" spans="1:16" ht="18.75" customHeight="1" x14ac:dyDescent="0.25">
      <c r="A72" s="112" t="s">
        <v>93</v>
      </c>
      <c r="B72" s="139">
        <v>200</v>
      </c>
      <c r="C72" s="61">
        <v>16.940000000000001</v>
      </c>
      <c r="D72" s="61">
        <v>10.46</v>
      </c>
      <c r="E72" s="61">
        <v>45.74</v>
      </c>
      <c r="F72" s="61">
        <v>354.26</v>
      </c>
      <c r="G72" s="61">
        <v>0.1</v>
      </c>
      <c r="H72" s="61">
        <v>6.02</v>
      </c>
      <c r="I72" s="61">
        <v>0.02</v>
      </c>
      <c r="J72" s="61">
        <v>0.5</v>
      </c>
      <c r="K72" s="61">
        <v>146.34</v>
      </c>
      <c r="L72" s="135">
        <v>14.04</v>
      </c>
      <c r="M72" s="61">
        <v>275.33999999999997</v>
      </c>
      <c r="N72" s="61">
        <v>1.98</v>
      </c>
      <c r="O72" s="57">
        <v>492</v>
      </c>
      <c r="P72" s="57">
        <f>[1]Старшие!P62</f>
        <v>2004</v>
      </c>
    </row>
    <row r="73" spans="1:16" ht="21" customHeight="1" x14ac:dyDescent="0.25">
      <c r="A73" s="87" t="s">
        <v>88</v>
      </c>
      <c r="B73" s="139">
        <v>200</v>
      </c>
      <c r="C73" s="61">
        <v>1</v>
      </c>
      <c r="D73" s="61">
        <v>0.2</v>
      </c>
      <c r="E73" s="61">
        <v>29.1</v>
      </c>
      <c r="F73" s="61">
        <v>120</v>
      </c>
      <c r="G73" s="61">
        <v>0.04</v>
      </c>
      <c r="H73" s="61">
        <v>3.28</v>
      </c>
      <c r="I73" s="61">
        <v>0</v>
      </c>
      <c r="J73" s="61">
        <v>0.24</v>
      </c>
      <c r="K73" s="61">
        <v>46</v>
      </c>
      <c r="L73" s="61">
        <v>19</v>
      </c>
      <c r="M73" s="61">
        <v>25.7</v>
      </c>
      <c r="N73" s="61">
        <v>1.52</v>
      </c>
      <c r="O73" s="57">
        <v>639</v>
      </c>
      <c r="P73" s="57">
        <v>2004</v>
      </c>
    </row>
    <row r="74" spans="1:16" ht="22.5" customHeight="1" x14ac:dyDescent="0.25">
      <c r="A74" s="62" t="s">
        <v>110</v>
      </c>
      <c r="B74" s="139">
        <v>45</v>
      </c>
      <c r="C74" s="61">
        <v>2.4700000000000002</v>
      </c>
      <c r="D74" s="61">
        <v>0.54</v>
      </c>
      <c r="E74" s="61">
        <v>16.3</v>
      </c>
      <c r="F74" s="61">
        <v>82.03</v>
      </c>
      <c r="G74" s="61">
        <v>0.12</v>
      </c>
      <c r="H74" s="61">
        <v>0</v>
      </c>
      <c r="I74" s="61">
        <v>0</v>
      </c>
      <c r="J74" s="61">
        <v>0.41</v>
      </c>
      <c r="K74" s="61">
        <v>15.8</v>
      </c>
      <c r="L74" s="61">
        <v>7</v>
      </c>
      <c r="M74" s="61">
        <v>91.7</v>
      </c>
      <c r="N74" s="61">
        <v>0.4</v>
      </c>
      <c r="O74" s="61" t="s">
        <v>72</v>
      </c>
      <c r="P74" s="61"/>
    </row>
    <row r="75" spans="1:16" ht="21.75" customHeight="1" x14ac:dyDescent="0.25">
      <c r="A75" s="63" t="s">
        <v>35</v>
      </c>
      <c r="B75" s="64"/>
      <c r="C75" s="65">
        <f>SUM(C70:C74)</f>
        <v>26.57</v>
      </c>
      <c r="D75" s="65">
        <f t="shared" ref="D75:N75" si="7">SUM(D70:D74)</f>
        <v>20.779999999999998</v>
      </c>
      <c r="E75" s="65">
        <f t="shared" si="7"/>
        <v>132.62</v>
      </c>
      <c r="F75" s="65">
        <f t="shared" si="7"/>
        <v>850.72</v>
      </c>
      <c r="G75" s="65">
        <f t="shared" si="7"/>
        <v>0.33</v>
      </c>
      <c r="H75" s="65">
        <f t="shared" si="7"/>
        <v>37.760000000000005</v>
      </c>
      <c r="I75" s="65">
        <f t="shared" si="7"/>
        <v>0.02</v>
      </c>
      <c r="J75" s="65">
        <f t="shared" si="7"/>
        <v>4.9700000000000006</v>
      </c>
      <c r="K75" s="65">
        <f t="shared" si="7"/>
        <v>274.44</v>
      </c>
      <c r="L75" s="65">
        <f t="shared" si="7"/>
        <v>101.55000000000001</v>
      </c>
      <c r="M75" s="65">
        <f t="shared" si="7"/>
        <v>435.00999999999993</v>
      </c>
      <c r="N75" s="65">
        <f t="shared" si="7"/>
        <v>5.28</v>
      </c>
      <c r="O75" s="65"/>
      <c r="P75" s="65"/>
    </row>
    <row r="76" spans="1:16" ht="21" customHeight="1" x14ac:dyDescent="0.25">
      <c r="A76" s="63" t="s">
        <v>38</v>
      </c>
      <c r="B76" s="64"/>
      <c r="C76" s="65">
        <f t="shared" ref="C76:N76" si="8">C68+C75</f>
        <v>46.27</v>
      </c>
      <c r="D76" s="65">
        <f t="shared" si="8"/>
        <v>42.19</v>
      </c>
      <c r="E76" s="65">
        <f t="shared" si="8"/>
        <v>180.37</v>
      </c>
      <c r="F76" s="65">
        <f t="shared" si="8"/>
        <v>1336.94</v>
      </c>
      <c r="G76" s="65">
        <f t="shared" si="8"/>
        <v>0.41000000000000003</v>
      </c>
      <c r="H76" s="65">
        <f t="shared" si="8"/>
        <v>38.140000000000008</v>
      </c>
      <c r="I76" s="65">
        <f t="shared" si="8"/>
        <v>0.13999999999999999</v>
      </c>
      <c r="J76" s="65">
        <f t="shared" si="8"/>
        <v>5.6400000000000006</v>
      </c>
      <c r="K76" s="65">
        <f t="shared" si="8"/>
        <v>632.70000000000005</v>
      </c>
      <c r="L76" s="65">
        <f t="shared" si="8"/>
        <v>133.04000000000002</v>
      </c>
      <c r="M76" s="65">
        <f t="shared" si="8"/>
        <v>685.01</v>
      </c>
      <c r="N76" s="65">
        <f t="shared" si="8"/>
        <v>6.92</v>
      </c>
      <c r="O76" s="65"/>
      <c r="P76" s="65"/>
    </row>
    <row r="77" spans="1:16" ht="20.25" customHeight="1" x14ac:dyDescent="0.25">
      <c r="A77" s="81"/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78" spans="1:16" ht="18.75" customHeight="1" x14ac:dyDescent="0.25">
      <c r="A78" s="203" t="s">
        <v>162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</row>
    <row r="79" spans="1:16" ht="15.75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</row>
    <row r="80" spans="1:16" ht="36" customHeight="1" x14ac:dyDescent="0.25">
      <c r="A80" s="215" t="s">
        <v>208</v>
      </c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</row>
    <row r="81" spans="1:16" ht="20.25" customHeight="1" x14ac:dyDescent="0.25">
      <c r="A81" s="54" t="s">
        <v>123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</row>
    <row r="82" spans="1:16" ht="21" customHeight="1" x14ac:dyDescent="0.25">
      <c r="A82" s="55" t="s">
        <v>119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</row>
    <row r="83" spans="1:16" ht="21" customHeight="1" x14ac:dyDescent="0.25">
      <c r="A83" s="55" t="s">
        <v>196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</row>
    <row r="84" spans="1:16" ht="12.75" customHeight="1" x14ac:dyDescent="0.25">
      <c r="A84" s="55"/>
      <c r="B84" s="183"/>
      <c r="C84" s="183"/>
      <c r="D84" s="183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ht="24.75" customHeight="1" x14ac:dyDescent="0.25">
      <c r="A85" s="210" t="s">
        <v>24</v>
      </c>
      <c r="B85" s="210" t="s">
        <v>25</v>
      </c>
      <c r="C85" s="210" t="s">
        <v>0</v>
      </c>
      <c r="D85" s="210"/>
      <c r="E85" s="210"/>
      <c r="F85" s="204" t="s">
        <v>33</v>
      </c>
      <c r="G85" s="211" t="s">
        <v>4</v>
      </c>
      <c r="H85" s="212"/>
      <c r="I85" s="212"/>
      <c r="J85" s="213"/>
      <c r="K85" s="211" t="s">
        <v>5</v>
      </c>
      <c r="L85" s="212"/>
      <c r="M85" s="212"/>
      <c r="N85" s="213"/>
      <c r="O85" s="204" t="s">
        <v>31</v>
      </c>
      <c r="P85" s="204" t="s">
        <v>32</v>
      </c>
    </row>
    <row r="86" spans="1:16" ht="26.25" customHeight="1" x14ac:dyDescent="0.25">
      <c r="A86" s="210"/>
      <c r="B86" s="210"/>
      <c r="C86" s="139" t="s">
        <v>27</v>
      </c>
      <c r="D86" s="139" t="s">
        <v>28</v>
      </c>
      <c r="E86" s="139" t="s">
        <v>29</v>
      </c>
      <c r="F86" s="205"/>
      <c r="G86" s="139" t="s">
        <v>30</v>
      </c>
      <c r="H86" s="139" t="s">
        <v>1</v>
      </c>
      <c r="I86" s="139" t="s">
        <v>2</v>
      </c>
      <c r="J86" s="139" t="s">
        <v>3</v>
      </c>
      <c r="K86" s="139" t="s">
        <v>6</v>
      </c>
      <c r="L86" s="139" t="s">
        <v>8</v>
      </c>
      <c r="M86" s="139" t="s">
        <v>7</v>
      </c>
      <c r="N86" s="139" t="s">
        <v>9</v>
      </c>
      <c r="O86" s="205"/>
      <c r="P86" s="205"/>
    </row>
    <row r="87" spans="1:16" ht="23.25" customHeight="1" x14ac:dyDescent="0.25">
      <c r="A87" s="139">
        <v>1</v>
      </c>
      <c r="B87" s="139">
        <v>2</v>
      </c>
      <c r="C87" s="139">
        <v>3</v>
      </c>
      <c r="D87" s="139">
        <v>4</v>
      </c>
      <c r="E87" s="139">
        <v>5</v>
      </c>
      <c r="F87" s="139">
        <v>6</v>
      </c>
      <c r="G87" s="139">
        <v>7</v>
      </c>
      <c r="H87" s="139">
        <v>8</v>
      </c>
      <c r="I87" s="139">
        <v>9</v>
      </c>
      <c r="J87" s="139">
        <v>10</v>
      </c>
      <c r="K87" s="139">
        <v>11</v>
      </c>
      <c r="L87" s="139">
        <v>12</v>
      </c>
      <c r="M87" s="139">
        <v>13</v>
      </c>
      <c r="N87" s="139">
        <v>14</v>
      </c>
      <c r="O87" s="139">
        <v>15</v>
      </c>
      <c r="P87" s="139">
        <v>16</v>
      </c>
    </row>
    <row r="88" spans="1:16" ht="16.5" customHeight="1" x14ac:dyDescent="0.25">
      <c r="A88" s="207" t="s">
        <v>10</v>
      </c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1:16" ht="21.75" customHeight="1" x14ac:dyDescent="0.25">
      <c r="A89" s="77" t="s">
        <v>202</v>
      </c>
      <c r="B89" s="139">
        <v>50</v>
      </c>
      <c r="C89" s="111">
        <v>5.2</v>
      </c>
      <c r="D89" s="111">
        <v>10.45</v>
      </c>
      <c r="E89" s="111">
        <v>0.43</v>
      </c>
      <c r="F89" s="111">
        <v>115</v>
      </c>
      <c r="G89" s="111">
        <v>7.0000000000000007E-2</v>
      </c>
      <c r="H89" s="111">
        <v>0</v>
      </c>
      <c r="I89" s="111">
        <v>0</v>
      </c>
      <c r="J89" s="111">
        <v>0.2</v>
      </c>
      <c r="K89" s="111">
        <v>15.5</v>
      </c>
      <c r="L89" s="111">
        <v>8.5</v>
      </c>
      <c r="M89" s="111">
        <v>67</v>
      </c>
      <c r="N89" s="111">
        <v>0.09</v>
      </c>
      <c r="O89" s="57">
        <v>413</v>
      </c>
      <c r="P89" s="57">
        <f>[1]Младшие!P77</f>
        <v>2004</v>
      </c>
    </row>
    <row r="90" spans="1:16" ht="21.75" customHeight="1" x14ac:dyDescent="0.25">
      <c r="A90" s="77" t="s">
        <v>16</v>
      </c>
      <c r="B90" s="139" t="s">
        <v>23</v>
      </c>
      <c r="C90" s="111">
        <v>5.48</v>
      </c>
      <c r="D90" s="111">
        <v>5.5</v>
      </c>
      <c r="E90" s="111">
        <v>33.26</v>
      </c>
      <c r="F90" s="111">
        <v>206.62</v>
      </c>
      <c r="G90" s="111">
        <v>0.06</v>
      </c>
      <c r="H90" s="111">
        <v>0.02</v>
      </c>
      <c r="I90" s="111">
        <v>0</v>
      </c>
      <c r="J90" s="111">
        <v>0.8</v>
      </c>
      <c r="K90" s="111">
        <v>9.32</v>
      </c>
      <c r="L90" s="111">
        <v>8.1</v>
      </c>
      <c r="M90" s="111">
        <v>35.700000000000003</v>
      </c>
      <c r="N90" s="111">
        <v>0.74</v>
      </c>
      <c r="O90" s="57">
        <v>332</v>
      </c>
      <c r="P90" s="57">
        <v>2004</v>
      </c>
    </row>
    <row r="91" spans="1:16" ht="22.5" customHeight="1" x14ac:dyDescent="0.25">
      <c r="A91" s="77" t="s">
        <v>136</v>
      </c>
      <c r="B91" s="139">
        <v>20</v>
      </c>
      <c r="C91" s="111">
        <f>C41</f>
        <v>1.58</v>
      </c>
      <c r="D91" s="111">
        <v>1.5</v>
      </c>
      <c r="E91" s="111">
        <v>10.3</v>
      </c>
      <c r="F91" s="111">
        <v>63.9</v>
      </c>
      <c r="G91" s="111">
        <f t="shared" ref="G91:O91" si="9">G41</f>
        <v>0.02</v>
      </c>
      <c r="H91" s="111">
        <f t="shared" si="9"/>
        <v>0</v>
      </c>
      <c r="I91" s="111">
        <f t="shared" si="9"/>
        <v>0</v>
      </c>
      <c r="J91" s="111">
        <f t="shared" si="9"/>
        <v>0.34</v>
      </c>
      <c r="K91" s="111">
        <f t="shared" si="9"/>
        <v>4.5999999999999996</v>
      </c>
      <c r="L91" s="111">
        <f t="shared" si="9"/>
        <v>6.6</v>
      </c>
      <c r="M91" s="111">
        <f t="shared" si="9"/>
        <v>67.400000000000006</v>
      </c>
      <c r="N91" s="111">
        <f t="shared" si="9"/>
        <v>0.22</v>
      </c>
      <c r="O91" s="111" t="str">
        <f t="shared" si="9"/>
        <v>ТК</v>
      </c>
      <c r="P91" s="111"/>
    </row>
    <row r="92" spans="1:16" ht="18" customHeight="1" x14ac:dyDescent="0.25">
      <c r="A92" s="112" t="s">
        <v>15</v>
      </c>
      <c r="B92" s="57">
        <v>200</v>
      </c>
      <c r="C92" s="111">
        <v>0.1</v>
      </c>
      <c r="D92" s="111">
        <v>0</v>
      </c>
      <c r="E92" s="111">
        <v>15</v>
      </c>
      <c r="F92" s="111">
        <v>65</v>
      </c>
      <c r="G92" s="111">
        <v>0</v>
      </c>
      <c r="H92" s="111">
        <v>0.02</v>
      </c>
      <c r="I92" s="111">
        <v>0</v>
      </c>
      <c r="J92" s="111">
        <v>0</v>
      </c>
      <c r="K92" s="111">
        <v>11</v>
      </c>
      <c r="L92" s="111">
        <v>1.3</v>
      </c>
      <c r="M92" s="111">
        <v>3</v>
      </c>
      <c r="N92" s="111">
        <v>0.3</v>
      </c>
      <c r="O92" s="57">
        <v>685</v>
      </c>
      <c r="P92" s="57">
        <v>2004</v>
      </c>
    </row>
    <row r="93" spans="1:16" ht="21" customHeight="1" x14ac:dyDescent="0.25">
      <c r="A93" s="112" t="s">
        <v>145</v>
      </c>
      <c r="B93" s="57">
        <v>100</v>
      </c>
      <c r="C93" s="111">
        <v>0.8</v>
      </c>
      <c r="D93" s="111">
        <v>0.2</v>
      </c>
      <c r="E93" s="111">
        <v>25</v>
      </c>
      <c r="F93" s="111">
        <v>107.64</v>
      </c>
      <c r="G93" s="111">
        <v>0.06</v>
      </c>
      <c r="H93" s="111">
        <v>38</v>
      </c>
      <c r="I93" s="111">
        <v>0</v>
      </c>
      <c r="J93" s="111">
        <v>0.2</v>
      </c>
      <c r="K93" s="111">
        <v>35</v>
      </c>
      <c r="L93" s="111">
        <v>11</v>
      </c>
      <c r="M93" s="111">
        <v>57</v>
      </c>
      <c r="N93" s="111">
        <v>0.1</v>
      </c>
      <c r="O93" s="57" t="s">
        <v>79</v>
      </c>
      <c r="P93" s="57"/>
    </row>
    <row r="94" spans="1:16" ht="22.5" customHeight="1" x14ac:dyDescent="0.25">
      <c r="A94" s="58" t="s">
        <v>35</v>
      </c>
      <c r="B94" s="139"/>
      <c r="C94" s="59">
        <f>SUM(C89:C93)</f>
        <v>13.16</v>
      </c>
      <c r="D94" s="59">
        <f t="shared" ref="D94:N94" si="10">SUM(D89:D93)</f>
        <v>17.649999999999999</v>
      </c>
      <c r="E94" s="59">
        <f t="shared" si="10"/>
        <v>83.99</v>
      </c>
      <c r="F94" s="59">
        <f t="shared" si="10"/>
        <v>558.16</v>
      </c>
      <c r="G94" s="59">
        <f t="shared" si="10"/>
        <v>0.21</v>
      </c>
      <c r="H94" s="59">
        <f t="shared" si="10"/>
        <v>38.04</v>
      </c>
      <c r="I94" s="59">
        <f t="shared" si="10"/>
        <v>0</v>
      </c>
      <c r="J94" s="59">
        <f t="shared" si="10"/>
        <v>1.54</v>
      </c>
      <c r="K94" s="59">
        <f t="shared" si="10"/>
        <v>75.42</v>
      </c>
      <c r="L94" s="59">
        <f t="shared" si="10"/>
        <v>35.5</v>
      </c>
      <c r="M94" s="59">
        <f t="shared" si="10"/>
        <v>230.10000000000002</v>
      </c>
      <c r="N94" s="59">
        <f t="shared" si="10"/>
        <v>1.4500000000000002</v>
      </c>
      <c r="O94" s="111"/>
      <c r="P94" s="111"/>
    </row>
    <row r="95" spans="1:16" ht="17.25" customHeight="1" x14ac:dyDescent="0.25">
      <c r="A95" s="207" t="s">
        <v>11</v>
      </c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1:16" ht="21" customHeight="1" x14ac:dyDescent="0.25">
      <c r="A96" s="76" t="s">
        <v>134</v>
      </c>
      <c r="B96" s="64">
        <v>100</v>
      </c>
      <c r="C96" s="117">
        <v>1.8</v>
      </c>
      <c r="D96" s="117">
        <v>10.16</v>
      </c>
      <c r="E96" s="117">
        <v>10.8</v>
      </c>
      <c r="F96" s="117">
        <v>166.15</v>
      </c>
      <c r="G96" s="117">
        <v>0.04</v>
      </c>
      <c r="H96" s="117">
        <v>9.73</v>
      </c>
      <c r="I96" s="117">
        <v>0</v>
      </c>
      <c r="J96" s="117">
        <v>1.6</v>
      </c>
      <c r="K96" s="117">
        <v>28.46</v>
      </c>
      <c r="L96" s="117">
        <v>25.12</v>
      </c>
      <c r="M96" s="117">
        <v>40</v>
      </c>
      <c r="N96" s="117">
        <v>1.8</v>
      </c>
      <c r="O96" s="64">
        <v>71</v>
      </c>
      <c r="P96" s="64">
        <v>2004</v>
      </c>
    </row>
    <row r="97" spans="1:16" ht="21" customHeight="1" x14ac:dyDescent="0.25">
      <c r="A97" s="112" t="s">
        <v>137</v>
      </c>
      <c r="B97" s="139" t="s">
        <v>165</v>
      </c>
      <c r="C97" s="61">
        <v>7.12</v>
      </c>
      <c r="D97" s="61">
        <v>3.63</v>
      </c>
      <c r="E97" s="61">
        <v>14</v>
      </c>
      <c r="F97" s="61">
        <v>161.35</v>
      </c>
      <c r="G97" s="61">
        <v>0.1</v>
      </c>
      <c r="H97" s="61">
        <v>8.85</v>
      </c>
      <c r="I97" s="61">
        <v>0.03</v>
      </c>
      <c r="J97" s="61">
        <v>0.55000000000000004</v>
      </c>
      <c r="K97" s="61">
        <v>184</v>
      </c>
      <c r="L97" s="61">
        <v>30.25</v>
      </c>
      <c r="M97" s="61">
        <v>133</v>
      </c>
      <c r="N97" s="61">
        <v>1</v>
      </c>
      <c r="O97" s="57">
        <v>181</v>
      </c>
      <c r="P97" s="57">
        <v>2004</v>
      </c>
    </row>
    <row r="98" spans="1:16" ht="21.75" customHeight="1" x14ac:dyDescent="0.25">
      <c r="A98" s="112" t="s">
        <v>140</v>
      </c>
      <c r="B98" s="139">
        <v>100</v>
      </c>
      <c r="C98" s="61">
        <v>19</v>
      </c>
      <c r="D98" s="61">
        <v>13.38</v>
      </c>
      <c r="E98" s="61">
        <v>11.62</v>
      </c>
      <c r="F98" s="61">
        <v>262.25</v>
      </c>
      <c r="G98" s="61">
        <v>0.13</v>
      </c>
      <c r="H98" s="61">
        <v>1.08</v>
      </c>
      <c r="I98" s="61">
        <v>0.08</v>
      </c>
      <c r="J98" s="61">
        <v>0.34</v>
      </c>
      <c r="K98" s="61">
        <v>172.25</v>
      </c>
      <c r="L98" s="61">
        <v>23.22</v>
      </c>
      <c r="M98" s="61">
        <v>147.86000000000001</v>
      </c>
      <c r="N98" s="61">
        <v>1.43</v>
      </c>
      <c r="O98" s="57">
        <v>498</v>
      </c>
      <c r="P98" s="57">
        <v>2004</v>
      </c>
    </row>
    <row r="99" spans="1:16" ht="21.75" customHeight="1" x14ac:dyDescent="0.25">
      <c r="A99" s="112" t="s">
        <v>170</v>
      </c>
      <c r="B99" s="139">
        <v>180</v>
      </c>
      <c r="C99" s="61">
        <v>3.73</v>
      </c>
      <c r="D99" s="61">
        <v>6.35</v>
      </c>
      <c r="E99" s="61">
        <v>26.7</v>
      </c>
      <c r="F99" s="61">
        <v>183.82</v>
      </c>
      <c r="G99" s="61">
        <v>0.12</v>
      </c>
      <c r="H99" s="61">
        <v>9.11</v>
      </c>
      <c r="I99" s="61">
        <v>0.28999999999999998</v>
      </c>
      <c r="J99" s="61">
        <v>0.72</v>
      </c>
      <c r="K99" s="61">
        <v>99.6</v>
      </c>
      <c r="L99" s="61">
        <v>48</v>
      </c>
      <c r="M99" s="61">
        <v>126</v>
      </c>
      <c r="N99" s="61">
        <v>1.32</v>
      </c>
      <c r="O99" s="57">
        <v>217</v>
      </c>
      <c r="P99" s="57">
        <v>2004</v>
      </c>
    </row>
    <row r="100" spans="1:16" ht="23.25" customHeight="1" x14ac:dyDescent="0.25">
      <c r="A100" s="76" t="s">
        <v>114</v>
      </c>
      <c r="B100" s="139">
        <v>200</v>
      </c>
      <c r="C100" s="61">
        <v>0.14000000000000001</v>
      </c>
      <c r="D100" s="61">
        <v>0.04</v>
      </c>
      <c r="E100" s="61">
        <v>25.2</v>
      </c>
      <c r="F100" s="61">
        <v>97.58</v>
      </c>
      <c r="G100" s="61">
        <v>0</v>
      </c>
      <c r="H100" s="61">
        <v>13.2</v>
      </c>
      <c r="I100" s="61">
        <v>0</v>
      </c>
      <c r="J100" s="61">
        <v>0.04</v>
      </c>
      <c r="K100" s="61">
        <v>17.600000000000001</v>
      </c>
      <c r="L100" s="61">
        <v>5</v>
      </c>
      <c r="M100" s="61">
        <v>5.0599999999999996</v>
      </c>
      <c r="N100" s="61">
        <v>0.14000000000000001</v>
      </c>
      <c r="O100" s="57">
        <v>699</v>
      </c>
      <c r="P100" s="57">
        <f>Младшие!P88</f>
        <v>2004</v>
      </c>
    </row>
    <row r="101" spans="1:16" ht="21.75" customHeight="1" x14ac:dyDescent="0.25">
      <c r="A101" s="62" t="s">
        <v>110</v>
      </c>
      <c r="B101" s="139">
        <v>45</v>
      </c>
      <c r="C101" s="61">
        <v>2.4700000000000002</v>
      </c>
      <c r="D101" s="61">
        <v>0.54</v>
      </c>
      <c r="E101" s="61">
        <v>16.3</v>
      </c>
      <c r="F101" s="61">
        <v>82.03</v>
      </c>
      <c r="G101" s="61">
        <v>0.12</v>
      </c>
      <c r="H101" s="61">
        <v>0</v>
      </c>
      <c r="I101" s="61">
        <v>0</v>
      </c>
      <c r="J101" s="61">
        <v>0.41</v>
      </c>
      <c r="K101" s="61">
        <v>15.8</v>
      </c>
      <c r="L101" s="61">
        <v>7</v>
      </c>
      <c r="M101" s="61">
        <v>91.7</v>
      </c>
      <c r="N101" s="61">
        <v>0.4</v>
      </c>
      <c r="O101" s="61" t="s">
        <v>72</v>
      </c>
      <c r="P101" s="61"/>
    </row>
    <row r="102" spans="1:16" ht="23.25" customHeight="1" x14ac:dyDescent="0.25">
      <c r="A102" s="63" t="s">
        <v>35</v>
      </c>
      <c r="B102" s="64"/>
      <c r="C102" s="65">
        <f>SUM(C96:C101)</f>
        <v>34.260000000000005</v>
      </c>
      <c r="D102" s="65">
        <f t="shared" ref="D102:N102" si="11">SUM(D96:D101)</f>
        <v>34.1</v>
      </c>
      <c r="E102" s="65">
        <f t="shared" si="11"/>
        <v>104.62</v>
      </c>
      <c r="F102" s="65">
        <f t="shared" si="11"/>
        <v>953.18</v>
      </c>
      <c r="G102" s="65">
        <f t="shared" si="11"/>
        <v>0.51</v>
      </c>
      <c r="H102" s="65">
        <f t="shared" si="11"/>
        <v>41.97</v>
      </c>
      <c r="I102" s="65">
        <f t="shared" si="11"/>
        <v>0.39999999999999997</v>
      </c>
      <c r="J102" s="65">
        <f t="shared" si="11"/>
        <v>3.66</v>
      </c>
      <c r="K102" s="65">
        <f t="shared" si="11"/>
        <v>517.71</v>
      </c>
      <c r="L102" s="65">
        <f t="shared" si="11"/>
        <v>138.59</v>
      </c>
      <c r="M102" s="65">
        <f t="shared" si="11"/>
        <v>543.62</v>
      </c>
      <c r="N102" s="65">
        <f t="shared" si="11"/>
        <v>6.09</v>
      </c>
      <c r="O102" s="65"/>
      <c r="P102" s="65"/>
    </row>
    <row r="103" spans="1:16" ht="21.75" customHeight="1" x14ac:dyDescent="0.25">
      <c r="A103" s="63" t="s">
        <v>38</v>
      </c>
      <c r="B103" s="64"/>
      <c r="C103" s="65">
        <f t="shared" ref="C103:N103" si="12">C94+C102</f>
        <v>47.42</v>
      </c>
      <c r="D103" s="65">
        <f t="shared" si="12"/>
        <v>51.75</v>
      </c>
      <c r="E103" s="65">
        <f t="shared" si="12"/>
        <v>188.61</v>
      </c>
      <c r="F103" s="65">
        <f t="shared" si="12"/>
        <v>1511.34</v>
      </c>
      <c r="G103" s="65">
        <f t="shared" si="12"/>
        <v>0.72</v>
      </c>
      <c r="H103" s="65">
        <f t="shared" si="12"/>
        <v>80.009999999999991</v>
      </c>
      <c r="I103" s="65">
        <f t="shared" si="12"/>
        <v>0.39999999999999997</v>
      </c>
      <c r="J103" s="65">
        <f t="shared" si="12"/>
        <v>5.2</v>
      </c>
      <c r="K103" s="65">
        <f t="shared" si="12"/>
        <v>593.13</v>
      </c>
      <c r="L103" s="65">
        <f t="shared" si="12"/>
        <v>174.09</v>
      </c>
      <c r="M103" s="65">
        <f t="shared" si="12"/>
        <v>773.72</v>
      </c>
      <c r="N103" s="65">
        <f t="shared" si="12"/>
        <v>7.54</v>
      </c>
      <c r="O103" s="65"/>
      <c r="P103" s="65"/>
    </row>
    <row r="104" spans="1:16" ht="18" customHeight="1" x14ac:dyDescent="0.25">
      <c r="A104" s="203" t="s">
        <v>162</v>
      </c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</row>
    <row r="105" spans="1:16" ht="15.75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</row>
    <row r="106" spans="1:16" ht="37.5" customHeight="1" x14ac:dyDescent="0.25">
      <c r="A106" s="215" t="s">
        <v>208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</row>
    <row r="107" spans="1:16" ht="18" customHeight="1" x14ac:dyDescent="0.25">
      <c r="A107" s="54" t="s">
        <v>124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</row>
    <row r="108" spans="1:16" ht="19.5" customHeight="1" x14ac:dyDescent="0.25">
      <c r="A108" s="55" t="s">
        <v>119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</row>
    <row r="109" spans="1:16" ht="20.25" customHeight="1" x14ac:dyDescent="0.25">
      <c r="A109" s="55" t="s">
        <v>196</v>
      </c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</row>
    <row r="110" spans="1:16" ht="13.5" customHeight="1" x14ac:dyDescent="0.25">
      <c r="A110" s="17"/>
      <c r="B110" s="183"/>
      <c r="C110" s="183"/>
      <c r="D110" s="183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ht="21" customHeight="1" x14ac:dyDescent="0.25">
      <c r="A111" s="210" t="s">
        <v>24</v>
      </c>
      <c r="B111" s="210" t="s">
        <v>25</v>
      </c>
      <c r="C111" s="210" t="s">
        <v>0</v>
      </c>
      <c r="D111" s="210"/>
      <c r="E111" s="210"/>
      <c r="F111" s="210" t="s">
        <v>33</v>
      </c>
      <c r="G111" s="211" t="s">
        <v>4</v>
      </c>
      <c r="H111" s="212"/>
      <c r="I111" s="212"/>
      <c r="J111" s="213"/>
      <c r="K111" s="210" t="s">
        <v>5</v>
      </c>
      <c r="L111" s="210"/>
      <c r="M111" s="210"/>
      <c r="N111" s="210"/>
      <c r="O111" s="210" t="s">
        <v>31</v>
      </c>
      <c r="P111" s="210" t="s">
        <v>32</v>
      </c>
    </row>
    <row r="112" spans="1:16" ht="26.25" customHeight="1" x14ac:dyDescent="0.25">
      <c r="A112" s="210"/>
      <c r="B112" s="210"/>
      <c r="C112" s="139" t="s">
        <v>27</v>
      </c>
      <c r="D112" s="139" t="s">
        <v>28</v>
      </c>
      <c r="E112" s="139" t="s">
        <v>29</v>
      </c>
      <c r="F112" s="210"/>
      <c r="G112" s="139" t="s">
        <v>30</v>
      </c>
      <c r="H112" s="139" t="s">
        <v>1</v>
      </c>
      <c r="I112" s="139" t="s">
        <v>2</v>
      </c>
      <c r="J112" s="139" t="s">
        <v>3</v>
      </c>
      <c r="K112" s="139" t="s">
        <v>6</v>
      </c>
      <c r="L112" s="139" t="s">
        <v>8</v>
      </c>
      <c r="M112" s="139" t="s">
        <v>7</v>
      </c>
      <c r="N112" s="139" t="s">
        <v>9</v>
      </c>
      <c r="O112" s="210"/>
      <c r="P112" s="210"/>
    </row>
    <row r="113" spans="1:16" ht="20.25" customHeight="1" x14ac:dyDescent="0.25">
      <c r="A113" s="139">
        <v>1</v>
      </c>
      <c r="B113" s="139">
        <v>2</v>
      </c>
      <c r="C113" s="139">
        <v>3</v>
      </c>
      <c r="D113" s="139">
        <v>4</v>
      </c>
      <c r="E113" s="139">
        <v>5</v>
      </c>
      <c r="F113" s="139">
        <v>6</v>
      </c>
      <c r="G113" s="139">
        <v>7</v>
      </c>
      <c r="H113" s="139">
        <v>8</v>
      </c>
      <c r="I113" s="139">
        <v>9</v>
      </c>
      <c r="J113" s="139">
        <v>10</v>
      </c>
      <c r="K113" s="139">
        <v>11</v>
      </c>
      <c r="L113" s="139">
        <v>12</v>
      </c>
      <c r="M113" s="139">
        <v>13</v>
      </c>
      <c r="N113" s="139">
        <v>14</v>
      </c>
      <c r="O113" s="139">
        <v>15</v>
      </c>
      <c r="P113" s="139">
        <v>16</v>
      </c>
    </row>
    <row r="114" spans="1:16" ht="20.25" customHeight="1" x14ac:dyDescent="0.25">
      <c r="A114" s="207" t="s">
        <v>10</v>
      </c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9"/>
    </row>
    <row r="115" spans="1:16" ht="21.75" customHeight="1" x14ac:dyDescent="0.25">
      <c r="A115" s="112" t="s">
        <v>150</v>
      </c>
      <c r="B115" s="139" t="s">
        <v>34</v>
      </c>
      <c r="C115" s="111">
        <v>7.36</v>
      </c>
      <c r="D115" s="111">
        <v>10.24</v>
      </c>
      <c r="E115" s="111">
        <v>35.44</v>
      </c>
      <c r="F115" s="111">
        <v>263.2</v>
      </c>
      <c r="G115" s="111">
        <v>0.08</v>
      </c>
      <c r="H115" s="111">
        <v>0.94</v>
      </c>
      <c r="I115" s="111">
        <v>0.06</v>
      </c>
      <c r="J115" s="111">
        <v>0.19</v>
      </c>
      <c r="K115" s="111">
        <v>213.82</v>
      </c>
      <c r="L115" s="111">
        <v>33.020000000000003</v>
      </c>
      <c r="M115" s="111">
        <v>158.63</v>
      </c>
      <c r="N115" s="113">
        <v>0.5</v>
      </c>
      <c r="O115" s="115">
        <v>311</v>
      </c>
      <c r="P115" s="115">
        <v>2004</v>
      </c>
    </row>
    <row r="116" spans="1:16" ht="20.25" customHeight="1" x14ac:dyDescent="0.25">
      <c r="A116" s="112" t="s">
        <v>151</v>
      </c>
      <c r="B116" s="57" t="s">
        <v>135</v>
      </c>
      <c r="C116" s="111">
        <v>6.08</v>
      </c>
      <c r="D116" s="111">
        <v>3.44</v>
      </c>
      <c r="E116" s="111">
        <v>19</v>
      </c>
      <c r="F116" s="111">
        <v>136</v>
      </c>
      <c r="G116" s="111">
        <v>0.06</v>
      </c>
      <c r="H116" s="111">
        <v>7.0000000000000007E-2</v>
      </c>
      <c r="I116" s="111">
        <v>7.0000000000000007E-2</v>
      </c>
      <c r="J116" s="111">
        <v>0.38</v>
      </c>
      <c r="K116" s="111">
        <v>122</v>
      </c>
      <c r="L116" s="111">
        <v>18.600000000000001</v>
      </c>
      <c r="M116" s="111">
        <v>118</v>
      </c>
      <c r="N116" s="111">
        <v>0.84</v>
      </c>
      <c r="O116" s="57">
        <v>3</v>
      </c>
      <c r="P116" s="57">
        <v>2004</v>
      </c>
    </row>
    <row r="117" spans="1:16" ht="22.5" customHeight="1" x14ac:dyDescent="0.25">
      <c r="A117" s="112" t="s">
        <v>111</v>
      </c>
      <c r="B117" s="57">
        <v>200</v>
      </c>
      <c r="C117" s="111">
        <v>3.2</v>
      </c>
      <c r="D117" s="111">
        <v>2.7</v>
      </c>
      <c r="E117" s="111">
        <v>15.9</v>
      </c>
      <c r="F117" s="111">
        <v>79</v>
      </c>
      <c r="G117" s="111">
        <v>0.04</v>
      </c>
      <c r="H117" s="111">
        <v>1.3</v>
      </c>
      <c r="I117" s="111">
        <v>0.02</v>
      </c>
      <c r="J117" s="111">
        <v>0</v>
      </c>
      <c r="K117" s="111">
        <v>226</v>
      </c>
      <c r="L117" s="111">
        <v>14</v>
      </c>
      <c r="M117" s="111">
        <v>190</v>
      </c>
      <c r="N117" s="111">
        <v>0.1</v>
      </c>
      <c r="O117" s="57">
        <v>695</v>
      </c>
      <c r="P117" s="57">
        <v>2004</v>
      </c>
    </row>
    <row r="118" spans="1:16" ht="21" customHeight="1" x14ac:dyDescent="0.25">
      <c r="A118" s="112" t="str">
        <f t="shared" ref="A118:O118" si="13">A15</f>
        <v>Кондитерское изделие (вафли, печенье, пряники)</v>
      </c>
      <c r="B118" s="57">
        <f t="shared" si="13"/>
        <v>20</v>
      </c>
      <c r="C118" s="111">
        <f t="shared" si="13"/>
        <v>2.5</v>
      </c>
      <c r="D118" s="111">
        <f t="shared" si="13"/>
        <v>2.5</v>
      </c>
      <c r="E118" s="111">
        <f t="shared" si="13"/>
        <v>38.75</v>
      </c>
      <c r="F118" s="111">
        <f t="shared" si="13"/>
        <v>162.6</v>
      </c>
      <c r="G118" s="111">
        <f t="shared" si="13"/>
        <v>0.02</v>
      </c>
      <c r="H118" s="111">
        <f t="shared" si="13"/>
        <v>0</v>
      </c>
      <c r="I118" s="111">
        <f t="shared" si="13"/>
        <v>0</v>
      </c>
      <c r="J118" s="111">
        <f t="shared" si="13"/>
        <v>1.41</v>
      </c>
      <c r="K118" s="111">
        <f t="shared" si="13"/>
        <v>2.4</v>
      </c>
      <c r="L118" s="111">
        <f t="shared" si="13"/>
        <v>1.8</v>
      </c>
      <c r="M118" s="111">
        <f t="shared" si="13"/>
        <v>0</v>
      </c>
      <c r="N118" s="111">
        <f t="shared" si="13"/>
        <v>0.18</v>
      </c>
      <c r="O118" s="57" t="str">
        <f t="shared" si="13"/>
        <v>КК</v>
      </c>
      <c r="P118" s="57"/>
    </row>
    <row r="119" spans="1:16" ht="20.25" customHeight="1" x14ac:dyDescent="0.25">
      <c r="A119" s="58" t="s">
        <v>35</v>
      </c>
      <c r="B119" s="139"/>
      <c r="C119" s="59">
        <f>SUM(C115:C118)</f>
        <v>19.14</v>
      </c>
      <c r="D119" s="59">
        <f t="shared" ref="D119:N119" si="14">SUM(D115:D118)</f>
        <v>18.88</v>
      </c>
      <c r="E119" s="59">
        <f t="shared" si="14"/>
        <v>109.09</v>
      </c>
      <c r="F119" s="59">
        <f t="shared" si="14"/>
        <v>640.79999999999995</v>
      </c>
      <c r="G119" s="59">
        <f t="shared" si="14"/>
        <v>0.2</v>
      </c>
      <c r="H119" s="59">
        <f t="shared" si="14"/>
        <v>2.31</v>
      </c>
      <c r="I119" s="59">
        <f t="shared" si="14"/>
        <v>0.15</v>
      </c>
      <c r="J119" s="59">
        <f t="shared" si="14"/>
        <v>1.98</v>
      </c>
      <c r="K119" s="59">
        <f t="shared" si="14"/>
        <v>564.21999999999991</v>
      </c>
      <c r="L119" s="59">
        <f t="shared" si="14"/>
        <v>67.42</v>
      </c>
      <c r="M119" s="59">
        <f t="shared" si="14"/>
        <v>466.63</v>
      </c>
      <c r="N119" s="59">
        <f t="shared" si="14"/>
        <v>1.6199999999999999</v>
      </c>
      <c r="O119" s="111"/>
      <c r="P119" s="111"/>
    </row>
    <row r="120" spans="1:16" ht="21.75" customHeight="1" x14ac:dyDescent="0.25">
      <c r="A120" s="207" t="s">
        <v>11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9"/>
    </row>
    <row r="121" spans="1:16" ht="23.25" customHeight="1" x14ac:dyDescent="0.25">
      <c r="A121" s="112" t="s">
        <v>166</v>
      </c>
      <c r="B121" s="139" t="s">
        <v>158</v>
      </c>
      <c r="C121" s="61">
        <v>2.88</v>
      </c>
      <c r="D121" s="61">
        <v>4.9000000000000004</v>
      </c>
      <c r="E121" s="61">
        <v>21.88</v>
      </c>
      <c r="F121" s="61">
        <v>147.09</v>
      </c>
      <c r="G121" s="61">
        <v>0.02</v>
      </c>
      <c r="H121" s="61">
        <v>7.95</v>
      </c>
      <c r="I121" s="61">
        <v>0</v>
      </c>
      <c r="J121" s="61">
        <v>2.4</v>
      </c>
      <c r="K121" s="61">
        <v>34.200000000000003</v>
      </c>
      <c r="L121" s="61">
        <v>26.25</v>
      </c>
      <c r="M121" s="61">
        <v>153</v>
      </c>
      <c r="N121" s="61">
        <v>0.95</v>
      </c>
      <c r="O121" s="57">
        <v>110</v>
      </c>
      <c r="P121" s="57">
        <v>2004</v>
      </c>
    </row>
    <row r="122" spans="1:16" ht="21" customHeight="1" x14ac:dyDescent="0.25">
      <c r="A122" s="112" t="s">
        <v>142</v>
      </c>
      <c r="B122" s="139">
        <v>200</v>
      </c>
      <c r="C122" s="61">
        <v>18.52</v>
      </c>
      <c r="D122" s="61">
        <v>20.68</v>
      </c>
      <c r="E122" s="61">
        <v>48.94</v>
      </c>
      <c r="F122" s="61">
        <v>468.91</v>
      </c>
      <c r="G122" s="61">
        <v>0.14000000000000001</v>
      </c>
      <c r="H122" s="61">
        <v>7.72</v>
      </c>
      <c r="I122" s="61">
        <v>0</v>
      </c>
      <c r="J122" s="61">
        <v>0.54</v>
      </c>
      <c r="K122" s="61">
        <v>34.86</v>
      </c>
      <c r="L122" s="61">
        <v>18.54</v>
      </c>
      <c r="M122" s="61">
        <v>255.14</v>
      </c>
      <c r="N122" s="61">
        <v>0.42</v>
      </c>
      <c r="O122" s="57">
        <v>436</v>
      </c>
      <c r="P122" s="57">
        <v>2004</v>
      </c>
    </row>
    <row r="123" spans="1:16" ht="21.75" customHeight="1" x14ac:dyDescent="0.25">
      <c r="A123" s="112" t="s">
        <v>95</v>
      </c>
      <c r="B123" s="139">
        <v>100</v>
      </c>
      <c r="C123" s="61">
        <v>0.86</v>
      </c>
      <c r="D123" s="61">
        <v>0.08</v>
      </c>
      <c r="E123" s="61">
        <v>3.4</v>
      </c>
      <c r="F123" s="61">
        <v>20.21</v>
      </c>
      <c r="G123" s="61">
        <v>0.03</v>
      </c>
      <c r="H123" s="61">
        <v>5.78</v>
      </c>
      <c r="I123" s="61">
        <v>0</v>
      </c>
      <c r="J123" s="61">
        <v>0.17</v>
      </c>
      <c r="K123" s="61">
        <v>18.98</v>
      </c>
      <c r="L123" s="61">
        <v>11.55</v>
      </c>
      <c r="M123" s="61">
        <v>19.8</v>
      </c>
      <c r="N123" s="61">
        <v>1</v>
      </c>
      <c r="O123" s="57" t="s">
        <v>138</v>
      </c>
      <c r="P123" s="57">
        <v>2011</v>
      </c>
    </row>
    <row r="124" spans="1:16" ht="21" customHeight="1" x14ac:dyDescent="0.25">
      <c r="A124" s="112" t="s">
        <v>15</v>
      </c>
      <c r="B124" s="139">
        <v>200</v>
      </c>
      <c r="C124" s="61">
        <v>0.1</v>
      </c>
      <c r="D124" s="61">
        <v>0</v>
      </c>
      <c r="E124" s="61">
        <v>15</v>
      </c>
      <c r="F124" s="61">
        <v>65</v>
      </c>
      <c r="G124" s="61">
        <v>0</v>
      </c>
      <c r="H124" s="61">
        <v>0.02</v>
      </c>
      <c r="I124" s="61">
        <v>0</v>
      </c>
      <c r="J124" s="61">
        <v>0</v>
      </c>
      <c r="K124" s="61">
        <v>11</v>
      </c>
      <c r="L124" s="61">
        <v>1.3</v>
      </c>
      <c r="M124" s="61">
        <v>3</v>
      </c>
      <c r="N124" s="61">
        <v>0.3</v>
      </c>
      <c r="O124" s="57">
        <v>685</v>
      </c>
      <c r="P124" s="57">
        <v>2004</v>
      </c>
    </row>
    <row r="125" spans="1:16" ht="24.75" customHeight="1" x14ac:dyDescent="0.25">
      <c r="A125" s="62" t="s">
        <v>110</v>
      </c>
      <c r="B125" s="139">
        <f t="shared" ref="B125:O125" si="15">B101</f>
        <v>45</v>
      </c>
      <c r="C125" s="61">
        <f t="shared" si="15"/>
        <v>2.4700000000000002</v>
      </c>
      <c r="D125" s="61">
        <f t="shared" si="15"/>
        <v>0.54</v>
      </c>
      <c r="E125" s="61">
        <f t="shared" si="15"/>
        <v>16.3</v>
      </c>
      <c r="F125" s="61">
        <f t="shared" si="15"/>
        <v>82.03</v>
      </c>
      <c r="G125" s="61">
        <f t="shared" si="15"/>
        <v>0.12</v>
      </c>
      <c r="H125" s="61">
        <f t="shared" si="15"/>
        <v>0</v>
      </c>
      <c r="I125" s="61">
        <f t="shared" si="15"/>
        <v>0</v>
      </c>
      <c r="J125" s="61">
        <f t="shared" si="15"/>
        <v>0.41</v>
      </c>
      <c r="K125" s="61">
        <f t="shared" si="15"/>
        <v>15.8</v>
      </c>
      <c r="L125" s="61">
        <f t="shared" si="15"/>
        <v>7</v>
      </c>
      <c r="M125" s="61">
        <f t="shared" si="15"/>
        <v>91.7</v>
      </c>
      <c r="N125" s="61">
        <f t="shared" si="15"/>
        <v>0.4</v>
      </c>
      <c r="O125" s="61" t="str">
        <f t="shared" si="15"/>
        <v>ТК</v>
      </c>
      <c r="P125" s="61"/>
    </row>
    <row r="126" spans="1:16" ht="21" customHeight="1" x14ac:dyDescent="0.25">
      <c r="A126" s="63" t="s">
        <v>35</v>
      </c>
      <c r="B126" s="89"/>
      <c r="C126" s="65">
        <f>SUM(C121:C125)</f>
        <v>24.83</v>
      </c>
      <c r="D126" s="65">
        <f t="shared" ref="D126:N126" si="16">SUM(D121:D125)</f>
        <v>26.199999999999996</v>
      </c>
      <c r="E126" s="65">
        <f t="shared" si="16"/>
        <v>105.52</v>
      </c>
      <c r="F126" s="65">
        <f t="shared" si="16"/>
        <v>783.24</v>
      </c>
      <c r="G126" s="65">
        <f t="shared" si="16"/>
        <v>0.31</v>
      </c>
      <c r="H126" s="65">
        <f t="shared" si="16"/>
        <v>21.47</v>
      </c>
      <c r="I126" s="65">
        <f t="shared" si="16"/>
        <v>0</v>
      </c>
      <c r="J126" s="65">
        <f t="shared" si="16"/>
        <v>3.52</v>
      </c>
      <c r="K126" s="65">
        <f t="shared" si="16"/>
        <v>114.84</v>
      </c>
      <c r="L126" s="65">
        <f t="shared" si="16"/>
        <v>64.64</v>
      </c>
      <c r="M126" s="65">
        <f t="shared" si="16"/>
        <v>522.64</v>
      </c>
      <c r="N126" s="65">
        <f t="shared" si="16"/>
        <v>3.07</v>
      </c>
      <c r="O126" s="65"/>
      <c r="P126" s="65"/>
    </row>
    <row r="127" spans="1:16" ht="21.75" customHeight="1" x14ac:dyDescent="0.25">
      <c r="A127" s="63" t="s">
        <v>38</v>
      </c>
      <c r="B127" s="64"/>
      <c r="C127" s="65">
        <f t="shared" ref="C127:N127" si="17">C119+C126</f>
        <v>43.97</v>
      </c>
      <c r="D127" s="65">
        <f t="shared" si="17"/>
        <v>45.08</v>
      </c>
      <c r="E127" s="65">
        <f t="shared" si="17"/>
        <v>214.61</v>
      </c>
      <c r="F127" s="65">
        <f t="shared" si="17"/>
        <v>1424.04</v>
      </c>
      <c r="G127" s="65">
        <f t="shared" si="17"/>
        <v>0.51</v>
      </c>
      <c r="H127" s="65">
        <f t="shared" si="17"/>
        <v>23.779999999999998</v>
      </c>
      <c r="I127" s="65">
        <f t="shared" si="17"/>
        <v>0.15</v>
      </c>
      <c r="J127" s="65">
        <f t="shared" si="17"/>
        <v>5.5</v>
      </c>
      <c r="K127" s="65">
        <f t="shared" si="17"/>
        <v>679.06</v>
      </c>
      <c r="L127" s="65">
        <f t="shared" si="17"/>
        <v>132.06</v>
      </c>
      <c r="M127" s="65">
        <f t="shared" si="17"/>
        <v>989.27</v>
      </c>
      <c r="N127" s="65">
        <f t="shared" si="17"/>
        <v>4.6899999999999995</v>
      </c>
      <c r="O127" s="65"/>
      <c r="P127" s="65"/>
    </row>
    <row r="128" spans="1:16" ht="22.5" customHeight="1" x14ac:dyDescent="0.25">
      <c r="A128" s="81"/>
      <c r="B128" s="82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1:17" ht="19.5" customHeight="1" x14ac:dyDescent="0.25">
      <c r="A129" s="203" t="s">
        <v>162</v>
      </c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</row>
    <row r="130" spans="1:17" ht="16.5" customHeight="1" x14ac:dyDescent="0.25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</row>
    <row r="131" spans="1:17" ht="33.75" customHeight="1" x14ac:dyDescent="0.25">
      <c r="A131" s="215" t="s">
        <v>208</v>
      </c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</row>
    <row r="132" spans="1:17" ht="20.25" customHeight="1" x14ac:dyDescent="0.25">
      <c r="A132" s="54" t="s">
        <v>125</v>
      </c>
      <c r="B132" s="82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</row>
    <row r="133" spans="1:17" ht="19.5" customHeight="1" x14ac:dyDescent="0.25">
      <c r="A133" s="55" t="s">
        <v>119</v>
      </c>
      <c r="B133" s="82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</row>
    <row r="134" spans="1:17" ht="19.5" customHeight="1" x14ac:dyDescent="0.25">
      <c r="A134" s="55" t="s">
        <v>196</v>
      </c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</row>
    <row r="135" spans="1:17" ht="13.5" customHeight="1" x14ac:dyDescent="0.25">
      <c r="A135" s="17"/>
      <c r="B135" s="183"/>
      <c r="C135" s="183"/>
      <c r="D135" s="183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7" ht="28.5" customHeight="1" x14ac:dyDescent="0.25">
      <c r="A136" s="210" t="s">
        <v>24</v>
      </c>
      <c r="B136" s="210" t="s">
        <v>25</v>
      </c>
      <c r="C136" s="210" t="s">
        <v>0</v>
      </c>
      <c r="D136" s="210"/>
      <c r="E136" s="210"/>
      <c r="F136" s="210" t="s">
        <v>33</v>
      </c>
      <c r="G136" s="211" t="s">
        <v>4</v>
      </c>
      <c r="H136" s="212"/>
      <c r="I136" s="212"/>
      <c r="J136" s="213"/>
      <c r="K136" s="210" t="s">
        <v>5</v>
      </c>
      <c r="L136" s="210"/>
      <c r="M136" s="210"/>
      <c r="N136" s="210"/>
      <c r="O136" s="210" t="s">
        <v>31</v>
      </c>
      <c r="P136" s="210" t="s">
        <v>32</v>
      </c>
    </row>
    <row r="137" spans="1:17" ht="30.75" customHeight="1" x14ac:dyDescent="0.25">
      <c r="A137" s="210"/>
      <c r="B137" s="210"/>
      <c r="C137" s="139" t="s">
        <v>27</v>
      </c>
      <c r="D137" s="139" t="s">
        <v>28</v>
      </c>
      <c r="E137" s="139" t="s">
        <v>29</v>
      </c>
      <c r="F137" s="210"/>
      <c r="G137" s="139" t="s">
        <v>30</v>
      </c>
      <c r="H137" s="139" t="s">
        <v>1</v>
      </c>
      <c r="I137" s="139" t="s">
        <v>2</v>
      </c>
      <c r="J137" s="139" t="s">
        <v>3</v>
      </c>
      <c r="K137" s="139" t="s">
        <v>6</v>
      </c>
      <c r="L137" s="139" t="s">
        <v>8</v>
      </c>
      <c r="M137" s="139" t="s">
        <v>7</v>
      </c>
      <c r="N137" s="139" t="s">
        <v>9</v>
      </c>
      <c r="O137" s="210"/>
      <c r="P137" s="210"/>
    </row>
    <row r="138" spans="1:17" ht="18.75" customHeight="1" x14ac:dyDescent="0.25">
      <c r="A138" s="139">
        <v>1</v>
      </c>
      <c r="B138" s="139">
        <v>2</v>
      </c>
      <c r="C138" s="139">
        <v>3</v>
      </c>
      <c r="D138" s="139">
        <v>4</v>
      </c>
      <c r="E138" s="139">
        <v>5</v>
      </c>
      <c r="F138" s="139">
        <v>6</v>
      </c>
      <c r="G138" s="139">
        <v>7</v>
      </c>
      <c r="H138" s="139">
        <v>8</v>
      </c>
      <c r="I138" s="139">
        <v>9</v>
      </c>
      <c r="J138" s="139">
        <v>10</v>
      </c>
      <c r="K138" s="139">
        <v>11</v>
      </c>
      <c r="L138" s="139">
        <v>12</v>
      </c>
      <c r="M138" s="139">
        <v>13</v>
      </c>
      <c r="N138" s="139">
        <v>14</v>
      </c>
      <c r="O138" s="139">
        <v>15</v>
      </c>
      <c r="P138" s="139">
        <v>16</v>
      </c>
    </row>
    <row r="139" spans="1:17" ht="21.75" customHeight="1" x14ac:dyDescent="0.25">
      <c r="A139" s="207" t="s">
        <v>10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9"/>
    </row>
    <row r="140" spans="1:17" ht="23.25" customHeight="1" x14ac:dyDescent="0.25">
      <c r="A140" s="77" t="str">
        <f>'дети 7-11 лет'!A139</f>
        <v>Омлет натуральный запеченый</v>
      </c>
      <c r="B140" s="139">
        <f>'дети 7-11 лет'!B139</f>
        <v>150</v>
      </c>
      <c r="C140" s="111">
        <f>'дети 7-11 лет'!C139</f>
        <v>14.6</v>
      </c>
      <c r="D140" s="111">
        <f>'дети 7-11 лет'!D139</f>
        <v>19.7</v>
      </c>
      <c r="E140" s="111">
        <f>'дети 7-11 лет'!E139</f>
        <v>2.63</v>
      </c>
      <c r="F140" s="111">
        <f>'дети 7-11 лет'!F139</f>
        <v>266</v>
      </c>
      <c r="G140" s="111">
        <f>'дети 7-11 лет'!G139</f>
        <v>0.08</v>
      </c>
      <c r="H140" s="111">
        <f>'дети 7-11 лет'!H139</f>
        <v>0.5</v>
      </c>
      <c r="I140" s="111">
        <f>'дети 7-11 лет'!I139</f>
        <v>0.3</v>
      </c>
      <c r="J140" s="111">
        <f>'дети 7-11 лет'!J139</f>
        <v>0.69</v>
      </c>
      <c r="K140" s="111">
        <f>'дети 7-11 лет'!K139</f>
        <v>226</v>
      </c>
      <c r="L140" s="111">
        <f>'дети 7-11 лет'!L139</f>
        <v>18.47</v>
      </c>
      <c r="M140" s="111">
        <f>'дети 7-11 лет'!M139</f>
        <v>338</v>
      </c>
      <c r="N140" s="113">
        <f>'дети 7-11 лет'!N139</f>
        <v>1.31</v>
      </c>
      <c r="O140" s="115">
        <f>'дети 7-11 лет'!O139</f>
        <v>340</v>
      </c>
      <c r="P140" s="115">
        <f>'дети 7-11 лет'!P139</f>
        <v>2004</v>
      </c>
    </row>
    <row r="141" spans="1:17" ht="21.75" customHeight="1" x14ac:dyDescent="0.25">
      <c r="A141" s="112" t="str">
        <f>'дети 7-11 лет'!A140</f>
        <v>Бутерброд с колбасой п/к</v>
      </c>
      <c r="B141" s="57" t="str">
        <f>'дети 7-11 лет'!B140</f>
        <v>20/20</v>
      </c>
      <c r="C141" s="111">
        <f>'дети 7-11 лет'!C140</f>
        <v>4.54</v>
      </c>
      <c r="D141" s="111">
        <f>'дети 7-11 лет'!D140</f>
        <v>7.82</v>
      </c>
      <c r="E141" s="111">
        <f>'дети 7-11 лет'!E140</f>
        <v>9.7200000000000006</v>
      </c>
      <c r="F141" s="111">
        <f>'дети 7-11 лет'!F140</f>
        <v>127</v>
      </c>
      <c r="G141" s="111">
        <f>'дети 7-11 лет'!G140</f>
        <v>7.0000000000000007E-2</v>
      </c>
      <c r="H141" s="111">
        <f>'дети 7-11 лет'!H140</f>
        <v>0</v>
      </c>
      <c r="I141" s="111">
        <f>'дети 7-11 лет'!I140</f>
        <v>0</v>
      </c>
      <c r="J141" s="111">
        <f>'дети 7-11 лет'!J140</f>
        <v>0.36</v>
      </c>
      <c r="K141" s="111">
        <f>'дети 7-11 лет'!K140</f>
        <v>10</v>
      </c>
      <c r="L141" s="111">
        <f>'дети 7-11 лет'!L140</f>
        <v>14.4</v>
      </c>
      <c r="M141" s="111">
        <f>'дети 7-11 лет'!M140</f>
        <v>65</v>
      </c>
      <c r="N141" s="111">
        <f>'дети 7-11 лет'!N140</f>
        <v>0.96</v>
      </c>
      <c r="O141" s="93">
        <f>'дети 7-11 лет'!O140</f>
        <v>6</v>
      </c>
      <c r="P141" s="57">
        <f>'дети 7-11 лет'!P140</f>
        <v>2004</v>
      </c>
    </row>
    <row r="142" spans="1:17" s="91" customFormat="1" ht="21.75" customHeight="1" x14ac:dyDescent="0.25">
      <c r="A142" s="112" t="str">
        <f>'дети 7-11 лет'!A141</f>
        <v>Чай с сахаром</v>
      </c>
      <c r="B142" s="57">
        <f>'дети 7-11 лет'!B141</f>
        <v>200</v>
      </c>
      <c r="C142" s="111">
        <f>'дети 7-11 лет'!C141</f>
        <v>0.1</v>
      </c>
      <c r="D142" s="111">
        <f>'дети 7-11 лет'!D141</f>
        <v>0</v>
      </c>
      <c r="E142" s="111">
        <f>'дети 7-11 лет'!E141</f>
        <v>15</v>
      </c>
      <c r="F142" s="111">
        <f>'дети 7-11 лет'!F141</f>
        <v>65</v>
      </c>
      <c r="G142" s="111">
        <f>'дети 7-11 лет'!G141</f>
        <v>0</v>
      </c>
      <c r="H142" s="111">
        <f>'дети 7-11 лет'!H141</f>
        <v>0.02</v>
      </c>
      <c r="I142" s="111">
        <f>'дети 7-11 лет'!I141</f>
        <v>0</v>
      </c>
      <c r="J142" s="111">
        <f>'дети 7-11 лет'!J141</f>
        <v>0</v>
      </c>
      <c r="K142" s="111">
        <f>'дети 7-11 лет'!K141</f>
        <v>11</v>
      </c>
      <c r="L142" s="111">
        <f>'дети 7-11 лет'!L141</f>
        <v>1.3</v>
      </c>
      <c r="M142" s="111">
        <f>'дети 7-11 лет'!M141</f>
        <v>3</v>
      </c>
      <c r="N142" s="111">
        <f>'дети 7-11 лет'!N141</f>
        <v>0.3</v>
      </c>
      <c r="O142" s="126">
        <f>'дети 7-11 лет'!O141</f>
        <v>685</v>
      </c>
      <c r="P142" s="57">
        <f>'дети 7-11 лет'!P141</f>
        <v>2004</v>
      </c>
      <c r="Q142" s="90"/>
    </row>
    <row r="143" spans="1:17" ht="21" customHeight="1" x14ac:dyDescent="0.25">
      <c r="A143" s="58" t="s">
        <v>35</v>
      </c>
      <c r="B143" s="139"/>
      <c r="C143" s="59">
        <f>SUM(C140:C142)</f>
        <v>19.240000000000002</v>
      </c>
      <c r="D143" s="59">
        <f t="shared" ref="D143:N143" si="18">SUM(D140:D142)</f>
        <v>27.52</v>
      </c>
      <c r="E143" s="59">
        <f t="shared" si="18"/>
        <v>27.35</v>
      </c>
      <c r="F143" s="59">
        <f t="shared" si="18"/>
        <v>458</v>
      </c>
      <c r="G143" s="59">
        <f t="shared" si="18"/>
        <v>0.15000000000000002</v>
      </c>
      <c r="H143" s="59">
        <f t="shared" si="18"/>
        <v>0.52</v>
      </c>
      <c r="I143" s="59">
        <f t="shared" si="18"/>
        <v>0.3</v>
      </c>
      <c r="J143" s="59">
        <f t="shared" si="18"/>
        <v>1.0499999999999998</v>
      </c>
      <c r="K143" s="59">
        <f t="shared" si="18"/>
        <v>247</v>
      </c>
      <c r="L143" s="59">
        <f t="shared" si="18"/>
        <v>34.169999999999995</v>
      </c>
      <c r="M143" s="59">
        <f t="shared" si="18"/>
        <v>406</v>
      </c>
      <c r="N143" s="59">
        <f t="shared" si="18"/>
        <v>2.57</v>
      </c>
      <c r="O143" s="111"/>
      <c r="P143" s="111"/>
    </row>
    <row r="144" spans="1:17" ht="19.5" customHeight="1" x14ac:dyDescent="0.25">
      <c r="A144" s="207" t="s">
        <v>11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9"/>
    </row>
    <row r="145" spans="1:16" ht="21.75" customHeight="1" x14ac:dyDescent="0.25">
      <c r="A145" s="129" t="s">
        <v>154</v>
      </c>
      <c r="B145" s="139">
        <v>100</v>
      </c>
      <c r="C145" s="61">
        <v>1.8</v>
      </c>
      <c r="D145" s="61">
        <v>8.1999999999999993</v>
      </c>
      <c r="E145" s="61">
        <v>12</v>
      </c>
      <c r="F145" s="61">
        <v>142.84</v>
      </c>
      <c r="G145" s="61">
        <v>0.02</v>
      </c>
      <c r="H145" s="61">
        <v>9.07</v>
      </c>
      <c r="I145" s="61">
        <v>0</v>
      </c>
      <c r="J145" s="61">
        <v>2.2999999999999998</v>
      </c>
      <c r="K145" s="61">
        <v>26.15</v>
      </c>
      <c r="L145" s="61">
        <v>19</v>
      </c>
      <c r="M145" s="61">
        <v>38</v>
      </c>
      <c r="N145" s="61">
        <v>1.8</v>
      </c>
      <c r="O145" s="122">
        <v>25</v>
      </c>
      <c r="P145" s="57">
        <v>2003</v>
      </c>
    </row>
    <row r="146" spans="1:16" ht="24" customHeight="1" x14ac:dyDescent="0.25">
      <c r="A146" s="112" t="s">
        <v>167</v>
      </c>
      <c r="B146" s="139" t="s">
        <v>158</v>
      </c>
      <c r="C146" s="61">
        <v>3.1</v>
      </c>
      <c r="D146" s="61">
        <v>5.83</v>
      </c>
      <c r="E146" s="61">
        <v>18.399999999999999</v>
      </c>
      <c r="F146" s="61">
        <v>142.37</v>
      </c>
      <c r="G146" s="61">
        <v>0.05</v>
      </c>
      <c r="H146" s="61">
        <v>11.98</v>
      </c>
      <c r="I146" s="61">
        <v>0</v>
      </c>
      <c r="J146" s="61">
        <v>2.38</v>
      </c>
      <c r="K146" s="61">
        <v>32.43</v>
      </c>
      <c r="L146" s="61">
        <v>22.25</v>
      </c>
      <c r="M146" s="61">
        <v>134</v>
      </c>
      <c r="N146" s="61">
        <v>0.7</v>
      </c>
      <c r="O146" s="57">
        <v>124</v>
      </c>
      <c r="P146" s="57">
        <f>Младшие!P184</f>
        <v>2004</v>
      </c>
    </row>
    <row r="147" spans="1:16" ht="21.75" customHeight="1" x14ac:dyDescent="0.25">
      <c r="A147" s="60" t="s">
        <v>147</v>
      </c>
      <c r="B147" s="139">
        <v>100</v>
      </c>
      <c r="C147" s="61">
        <v>13.17</v>
      </c>
      <c r="D147" s="61">
        <v>7.7</v>
      </c>
      <c r="E147" s="61">
        <v>5.5</v>
      </c>
      <c r="F147" s="61">
        <v>144</v>
      </c>
      <c r="G147" s="61">
        <v>0.21</v>
      </c>
      <c r="H147" s="61">
        <v>10</v>
      </c>
      <c r="I147" s="61">
        <v>0.85</v>
      </c>
      <c r="J147" s="61">
        <v>0.8</v>
      </c>
      <c r="K147" s="61">
        <v>225</v>
      </c>
      <c r="L147" s="61">
        <v>13.09</v>
      </c>
      <c r="M147" s="61">
        <v>260.52</v>
      </c>
      <c r="N147" s="61">
        <v>2.88</v>
      </c>
      <c r="O147" s="57">
        <v>439</v>
      </c>
      <c r="P147" s="57">
        <v>2004</v>
      </c>
    </row>
    <row r="148" spans="1:16" ht="21.75" customHeight="1" x14ac:dyDescent="0.25">
      <c r="A148" s="60" t="s">
        <v>37</v>
      </c>
      <c r="B148" s="139" t="s">
        <v>121</v>
      </c>
      <c r="C148" s="61">
        <v>11.28</v>
      </c>
      <c r="D148" s="61">
        <v>6.27</v>
      </c>
      <c r="E148" s="61">
        <v>61.69</v>
      </c>
      <c r="F148" s="61">
        <v>367.49</v>
      </c>
      <c r="G148" s="61">
        <v>0.18</v>
      </c>
      <c r="H148" s="61">
        <v>0.86</v>
      </c>
      <c r="I148" s="61">
        <v>0.1</v>
      </c>
      <c r="J148" s="61">
        <v>0.28999999999999998</v>
      </c>
      <c r="K148" s="61">
        <v>114.95</v>
      </c>
      <c r="L148" s="61">
        <v>47.36</v>
      </c>
      <c r="M148" s="61">
        <v>332.65</v>
      </c>
      <c r="N148" s="61">
        <v>7.64</v>
      </c>
      <c r="O148" s="57">
        <v>297</v>
      </c>
      <c r="P148" s="57">
        <f>P100</f>
        <v>2004</v>
      </c>
    </row>
    <row r="149" spans="1:16" ht="21.75" customHeight="1" x14ac:dyDescent="0.25">
      <c r="A149" s="60" t="s">
        <v>155</v>
      </c>
      <c r="B149" s="139">
        <v>200</v>
      </c>
      <c r="C149" s="61">
        <v>0.2</v>
      </c>
      <c r="D149" s="61">
        <v>0.1</v>
      </c>
      <c r="E149" s="61">
        <v>17.2</v>
      </c>
      <c r="F149" s="61">
        <v>68</v>
      </c>
      <c r="G149" s="61">
        <v>0.22</v>
      </c>
      <c r="H149" s="61">
        <v>0</v>
      </c>
      <c r="I149" s="61">
        <v>0.06</v>
      </c>
      <c r="J149" s="61">
        <v>0.74</v>
      </c>
      <c r="K149" s="61">
        <v>6.04</v>
      </c>
      <c r="L149" s="61">
        <v>6</v>
      </c>
      <c r="M149" s="61">
        <v>13</v>
      </c>
      <c r="N149" s="61">
        <v>0.8</v>
      </c>
      <c r="O149" s="57">
        <v>631</v>
      </c>
      <c r="P149" s="57">
        <v>2004</v>
      </c>
    </row>
    <row r="150" spans="1:16" ht="21.75" customHeight="1" x14ac:dyDescent="0.25">
      <c r="A150" s="62" t="s">
        <v>110</v>
      </c>
      <c r="B150" s="139">
        <f t="shared" ref="B150:O150" si="19">B125</f>
        <v>45</v>
      </c>
      <c r="C150" s="61">
        <f t="shared" si="19"/>
        <v>2.4700000000000002</v>
      </c>
      <c r="D150" s="61">
        <f t="shared" si="19"/>
        <v>0.54</v>
      </c>
      <c r="E150" s="61">
        <f t="shared" si="19"/>
        <v>16.3</v>
      </c>
      <c r="F150" s="61">
        <f t="shared" si="19"/>
        <v>82.03</v>
      </c>
      <c r="G150" s="61">
        <f t="shared" si="19"/>
        <v>0.12</v>
      </c>
      <c r="H150" s="61">
        <f t="shared" si="19"/>
        <v>0</v>
      </c>
      <c r="I150" s="61">
        <f t="shared" si="19"/>
        <v>0</v>
      </c>
      <c r="J150" s="61">
        <f t="shared" si="19"/>
        <v>0.41</v>
      </c>
      <c r="K150" s="61">
        <f t="shared" si="19"/>
        <v>15.8</v>
      </c>
      <c r="L150" s="61">
        <f t="shared" si="19"/>
        <v>7</v>
      </c>
      <c r="M150" s="61">
        <f t="shared" si="19"/>
        <v>91.7</v>
      </c>
      <c r="N150" s="61">
        <f t="shared" si="19"/>
        <v>0.4</v>
      </c>
      <c r="O150" s="61" t="str">
        <f t="shared" si="19"/>
        <v>ТК</v>
      </c>
      <c r="P150" s="57"/>
    </row>
    <row r="151" spans="1:16" ht="22.5" customHeight="1" x14ac:dyDescent="0.25">
      <c r="A151" s="63" t="s">
        <v>35</v>
      </c>
      <c r="B151" s="64"/>
      <c r="C151" s="65">
        <f>SUM(C145:C150)</f>
        <v>32.020000000000003</v>
      </c>
      <c r="D151" s="65">
        <f t="shared" ref="D151:N151" si="20">SUM(D145:D150)</f>
        <v>28.64</v>
      </c>
      <c r="E151" s="65">
        <f t="shared" si="20"/>
        <v>131.09</v>
      </c>
      <c r="F151" s="65">
        <f t="shared" si="20"/>
        <v>946.73</v>
      </c>
      <c r="G151" s="65">
        <f t="shared" si="20"/>
        <v>0.8</v>
      </c>
      <c r="H151" s="65">
        <f t="shared" si="20"/>
        <v>31.91</v>
      </c>
      <c r="I151" s="65">
        <f t="shared" si="20"/>
        <v>1.01</v>
      </c>
      <c r="J151" s="65">
        <f t="shared" si="20"/>
        <v>6.92</v>
      </c>
      <c r="K151" s="65">
        <f t="shared" si="20"/>
        <v>420.37</v>
      </c>
      <c r="L151" s="65">
        <f t="shared" si="20"/>
        <v>114.7</v>
      </c>
      <c r="M151" s="65">
        <f t="shared" si="20"/>
        <v>869.87</v>
      </c>
      <c r="N151" s="65">
        <f t="shared" si="20"/>
        <v>14.22</v>
      </c>
      <c r="O151" s="65"/>
      <c r="P151" s="65"/>
    </row>
    <row r="152" spans="1:16" ht="22.5" customHeight="1" x14ac:dyDescent="0.25">
      <c r="A152" s="63" t="s">
        <v>38</v>
      </c>
      <c r="B152" s="64"/>
      <c r="C152" s="65">
        <f>C143+C151</f>
        <v>51.260000000000005</v>
      </c>
      <c r="D152" s="65">
        <f t="shared" ref="D152:N152" si="21">D143+D151</f>
        <v>56.16</v>
      </c>
      <c r="E152" s="65">
        <f t="shared" si="21"/>
        <v>158.44</v>
      </c>
      <c r="F152" s="65">
        <f t="shared" si="21"/>
        <v>1404.73</v>
      </c>
      <c r="G152" s="65">
        <f t="shared" si="21"/>
        <v>0.95000000000000007</v>
      </c>
      <c r="H152" s="65">
        <f t="shared" si="21"/>
        <v>32.43</v>
      </c>
      <c r="I152" s="65">
        <f t="shared" si="21"/>
        <v>1.31</v>
      </c>
      <c r="J152" s="65">
        <f t="shared" si="21"/>
        <v>7.97</v>
      </c>
      <c r="K152" s="65">
        <f t="shared" si="21"/>
        <v>667.37</v>
      </c>
      <c r="L152" s="65">
        <f t="shared" si="21"/>
        <v>148.87</v>
      </c>
      <c r="M152" s="65">
        <f t="shared" si="21"/>
        <v>1275.8699999999999</v>
      </c>
      <c r="N152" s="65">
        <f t="shared" si="21"/>
        <v>16.79</v>
      </c>
      <c r="O152" s="65"/>
      <c r="P152" s="65"/>
    </row>
    <row r="153" spans="1:16" ht="21" customHeight="1" x14ac:dyDescent="0.25">
      <c r="A153" s="81"/>
      <c r="B153" s="82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</row>
    <row r="154" spans="1:16" ht="21.75" customHeight="1" x14ac:dyDescent="0.25">
      <c r="A154" s="203" t="s">
        <v>162</v>
      </c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</row>
    <row r="155" spans="1:16" ht="18.75" customHeight="1" x14ac:dyDescent="0.25">
      <c r="A155" s="81"/>
      <c r="B155" s="82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</row>
    <row r="156" spans="1:16" ht="35.25" customHeight="1" x14ac:dyDescent="0.25">
      <c r="A156" s="215" t="s">
        <v>208</v>
      </c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</row>
    <row r="157" spans="1:16" ht="21.75" customHeight="1" x14ac:dyDescent="0.25">
      <c r="A157" s="54" t="s">
        <v>126</v>
      </c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</row>
    <row r="158" spans="1:16" ht="20.25" customHeight="1" x14ac:dyDescent="0.25">
      <c r="A158" s="55" t="s">
        <v>119</v>
      </c>
      <c r="B158" s="144"/>
      <c r="C158" s="144"/>
      <c r="D158" s="144"/>
      <c r="E158" s="144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</row>
    <row r="159" spans="1:16" ht="20.25" customHeight="1" x14ac:dyDescent="0.25">
      <c r="A159" s="55" t="s">
        <v>196</v>
      </c>
      <c r="B159" s="144"/>
      <c r="C159" s="144"/>
      <c r="D159" s="144"/>
      <c r="E159" s="144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</row>
    <row r="160" spans="1:16" ht="12" customHeight="1" x14ac:dyDescent="0.25">
      <c r="A160" s="55"/>
      <c r="B160" s="138"/>
      <c r="C160" s="138"/>
      <c r="D160" s="138"/>
      <c r="E160" s="86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1:16" ht="24" customHeight="1" x14ac:dyDescent="0.25">
      <c r="A161" s="210" t="s">
        <v>24</v>
      </c>
      <c r="B161" s="210" t="s">
        <v>25</v>
      </c>
      <c r="C161" s="210" t="s">
        <v>0</v>
      </c>
      <c r="D161" s="210"/>
      <c r="E161" s="210"/>
      <c r="F161" s="210" t="s">
        <v>33</v>
      </c>
      <c r="G161" s="211" t="s">
        <v>4</v>
      </c>
      <c r="H161" s="212"/>
      <c r="I161" s="212"/>
      <c r="J161" s="213"/>
      <c r="K161" s="210" t="s">
        <v>5</v>
      </c>
      <c r="L161" s="210"/>
      <c r="M161" s="210"/>
      <c r="N161" s="210"/>
      <c r="O161" s="210" t="s">
        <v>31</v>
      </c>
      <c r="P161" s="210" t="s">
        <v>32</v>
      </c>
    </row>
    <row r="162" spans="1:16" ht="28.5" customHeight="1" x14ac:dyDescent="0.25">
      <c r="A162" s="210"/>
      <c r="B162" s="210"/>
      <c r="C162" s="139" t="s">
        <v>27</v>
      </c>
      <c r="D162" s="139" t="s">
        <v>28</v>
      </c>
      <c r="E162" s="139" t="s">
        <v>29</v>
      </c>
      <c r="F162" s="210"/>
      <c r="G162" s="139" t="s">
        <v>30</v>
      </c>
      <c r="H162" s="139" t="s">
        <v>1</v>
      </c>
      <c r="I162" s="139" t="s">
        <v>2</v>
      </c>
      <c r="J162" s="139" t="s">
        <v>3</v>
      </c>
      <c r="K162" s="139" t="s">
        <v>6</v>
      </c>
      <c r="L162" s="139" t="s">
        <v>8</v>
      </c>
      <c r="M162" s="139" t="s">
        <v>7</v>
      </c>
      <c r="N162" s="139" t="s">
        <v>9</v>
      </c>
      <c r="O162" s="210"/>
      <c r="P162" s="210"/>
    </row>
    <row r="163" spans="1:16" ht="20.25" customHeight="1" x14ac:dyDescent="0.25">
      <c r="A163" s="139">
        <v>1</v>
      </c>
      <c r="B163" s="139">
        <v>2</v>
      </c>
      <c r="C163" s="139">
        <v>3</v>
      </c>
      <c r="D163" s="139">
        <v>4</v>
      </c>
      <c r="E163" s="139">
        <v>5</v>
      </c>
      <c r="F163" s="139">
        <v>6</v>
      </c>
      <c r="G163" s="139">
        <v>7</v>
      </c>
      <c r="H163" s="139">
        <v>8</v>
      </c>
      <c r="I163" s="139">
        <v>9</v>
      </c>
      <c r="J163" s="139">
        <v>10</v>
      </c>
      <c r="K163" s="139">
        <v>11</v>
      </c>
      <c r="L163" s="139">
        <v>12</v>
      </c>
      <c r="M163" s="139">
        <v>13</v>
      </c>
      <c r="N163" s="139">
        <v>14</v>
      </c>
      <c r="O163" s="139">
        <v>15</v>
      </c>
      <c r="P163" s="139">
        <v>16</v>
      </c>
    </row>
    <row r="164" spans="1:16" ht="18" customHeight="1" x14ac:dyDescent="0.25">
      <c r="A164" s="207" t="s">
        <v>10</v>
      </c>
      <c r="B164" s="208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9"/>
    </row>
    <row r="165" spans="1:16" ht="22.5" customHeight="1" x14ac:dyDescent="0.25">
      <c r="A165" s="92" t="str">
        <f>'дети 7-11 лет'!A164</f>
        <v>Запеканка из творога со сгущенным молоком  (120/30)</v>
      </c>
      <c r="B165" s="139">
        <f>'дети 7-11 лет'!B164</f>
        <v>150</v>
      </c>
      <c r="C165" s="111">
        <f>'дети 7-11 лет'!C164</f>
        <v>18</v>
      </c>
      <c r="D165" s="111">
        <f>'дети 7-11 лет'!D164</f>
        <v>12.8</v>
      </c>
      <c r="E165" s="111">
        <f>'дети 7-11 лет'!E164</f>
        <v>22.45</v>
      </c>
      <c r="F165" s="111">
        <f>'дети 7-11 лет'!F164</f>
        <v>284.88</v>
      </c>
      <c r="G165" s="111">
        <f>'дети 7-11 лет'!G164</f>
        <v>0.05</v>
      </c>
      <c r="H165" s="111">
        <f>'дети 7-11 лет'!H164</f>
        <v>0.36</v>
      </c>
      <c r="I165" s="111">
        <f>'дети 7-11 лет'!I164</f>
        <v>0.12</v>
      </c>
      <c r="J165" s="111">
        <f>'дети 7-11 лет'!J164</f>
        <v>0.42</v>
      </c>
      <c r="K165" s="111">
        <f>'дети 7-11 лет'!K164</f>
        <v>335.36</v>
      </c>
      <c r="L165" s="111">
        <f>'дети 7-11 лет'!L164</f>
        <v>21.37</v>
      </c>
      <c r="M165" s="111">
        <f>'дети 7-11 лет'!M164</f>
        <v>190.4</v>
      </c>
      <c r="N165" s="111">
        <f>'дети 7-11 лет'!N164</f>
        <v>0.6</v>
      </c>
      <c r="O165" s="57">
        <f>'дети 7-11 лет'!O164</f>
        <v>366</v>
      </c>
      <c r="P165" s="57">
        <f>'дети 7-11 лет'!P164</f>
        <v>2004</v>
      </c>
    </row>
    <row r="166" spans="1:16" ht="22.5" customHeight="1" x14ac:dyDescent="0.25">
      <c r="A166" s="92" t="str">
        <f>'дети 7-11 лет'!A165</f>
        <v>Бутерброд с маслом сливочным</v>
      </c>
      <c r="B166" s="158" t="str">
        <f>'дети 7-11 лет'!B165</f>
        <v>20\10</v>
      </c>
      <c r="C166" s="163">
        <f>'дети 7-11 лет'!C165</f>
        <v>1.6</v>
      </c>
      <c r="D166" s="163">
        <f>'дети 7-11 лет'!D165</f>
        <v>8.61</v>
      </c>
      <c r="E166" s="111">
        <f>'дети 7-11 лет'!E165</f>
        <v>10.3</v>
      </c>
      <c r="F166" s="111">
        <f>'дети 7-11 лет'!F165</f>
        <v>136.34</v>
      </c>
      <c r="G166" s="111">
        <f>'дети 7-11 лет'!G165</f>
        <v>0.03</v>
      </c>
      <c r="H166" s="111">
        <f>'дети 7-11 лет'!H165</f>
        <v>0</v>
      </c>
      <c r="I166" s="111">
        <f>'дети 7-11 лет'!I165</f>
        <v>0</v>
      </c>
      <c r="J166" s="111">
        <f>'дети 7-11 лет'!J165</f>
        <v>0.25</v>
      </c>
      <c r="K166" s="111">
        <f>'дети 7-11 лет'!K165</f>
        <v>11.9</v>
      </c>
      <c r="L166" s="111">
        <f>'дети 7-11 лет'!L165</f>
        <v>8.82</v>
      </c>
      <c r="M166" s="111">
        <f>'дети 7-11 лет'!M165</f>
        <v>56.6</v>
      </c>
      <c r="N166" s="114">
        <f>'дети 7-11 лет'!N165</f>
        <v>0.74</v>
      </c>
      <c r="O166" s="116">
        <f>'дети 7-11 лет'!O165</f>
        <v>1</v>
      </c>
      <c r="P166" s="116">
        <f>'дети 7-11 лет'!P165</f>
        <v>2004</v>
      </c>
    </row>
    <row r="167" spans="1:16" ht="21.75" customHeight="1" x14ac:dyDescent="0.25">
      <c r="A167" s="112" t="str">
        <f>'дети 7-11 лет'!A166</f>
        <v>Чай с сахаром</v>
      </c>
      <c r="B167" s="57">
        <f>'дети 7-11 лет'!B166</f>
        <v>200</v>
      </c>
      <c r="C167" s="79">
        <f>'дети 7-11 лет'!C166</f>
        <v>0.1</v>
      </c>
      <c r="D167" s="79">
        <f>'дети 7-11 лет'!D166</f>
        <v>0</v>
      </c>
      <c r="E167" s="80">
        <f>'дети 7-11 лет'!E166</f>
        <v>15</v>
      </c>
      <c r="F167" s="111">
        <f>'дети 7-11 лет'!F166</f>
        <v>65</v>
      </c>
      <c r="G167" s="111">
        <f>'дети 7-11 лет'!G166</f>
        <v>0</v>
      </c>
      <c r="H167" s="111">
        <f>'дети 7-11 лет'!H166</f>
        <v>0.02</v>
      </c>
      <c r="I167" s="111">
        <f>'дети 7-11 лет'!I166</f>
        <v>0</v>
      </c>
      <c r="J167" s="111">
        <f>'дети 7-11 лет'!J166</f>
        <v>0</v>
      </c>
      <c r="K167" s="111">
        <f>'дети 7-11 лет'!K166</f>
        <v>11</v>
      </c>
      <c r="L167" s="111">
        <f>'дети 7-11 лет'!L166</f>
        <v>1.3</v>
      </c>
      <c r="M167" s="111">
        <f>'дети 7-11 лет'!M166</f>
        <v>3</v>
      </c>
      <c r="N167" s="114">
        <f>'дети 7-11 лет'!N166</f>
        <v>0.3</v>
      </c>
      <c r="O167" s="116">
        <f>'дети 7-11 лет'!O166</f>
        <v>685</v>
      </c>
      <c r="P167" s="116">
        <f>'дети 7-11 лет'!P166</f>
        <v>2004</v>
      </c>
    </row>
    <row r="168" spans="1:16" ht="21.75" customHeight="1" x14ac:dyDescent="0.25">
      <c r="A168" s="58" t="s">
        <v>35</v>
      </c>
      <c r="B168" s="57"/>
      <c r="C168" s="59">
        <f t="shared" ref="C168:N168" si="22">SUM(C165:C167)</f>
        <v>19.700000000000003</v>
      </c>
      <c r="D168" s="59">
        <f t="shared" si="22"/>
        <v>21.41</v>
      </c>
      <c r="E168" s="59">
        <f t="shared" si="22"/>
        <v>47.75</v>
      </c>
      <c r="F168" s="59">
        <f t="shared" si="22"/>
        <v>486.22</v>
      </c>
      <c r="G168" s="59">
        <f t="shared" si="22"/>
        <v>0.08</v>
      </c>
      <c r="H168" s="59">
        <f t="shared" si="22"/>
        <v>0.38</v>
      </c>
      <c r="I168" s="59">
        <f t="shared" si="22"/>
        <v>0.12</v>
      </c>
      <c r="J168" s="59">
        <f t="shared" si="22"/>
        <v>0.66999999999999993</v>
      </c>
      <c r="K168" s="59">
        <f t="shared" si="22"/>
        <v>358.26</v>
      </c>
      <c r="L168" s="59">
        <f t="shared" si="22"/>
        <v>31.490000000000002</v>
      </c>
      <c r="M168" s="59">
        <f t="shared" si="22"/>
        <v>250</v>
      </c>
      <c r="N168" s="59">
        <f t="shared" si="22"/>
        <v>1.64</v>
      </c>
      <c r="O168" s="57"/>
      <c r="P168" s="57"/>
    </row>
    <row r="169" spans="1:16" ht="21" customHeight="1" x14ac:dyDescent="0.25">
      <c r="A169" s="207" t="s">
        <v>11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9"/>
    </row>
    <row r="170" spans="1:16" ht="22.5" customHeight="1" x14ac:dyDescent="0.25">
      <c r="A170" s="76" t="s">
        <v>198</v>
      </c>
      <c r="B170" s="64">
        <v>100</v>
      </c>
      <c r="C170" s="117">
        <v>1.81</v>
      </c>
      <c r="D170" s="117">
        <v>5.08</v>
      </c>
      <c r="E170" s="111">
        <v>12.65</v>
      </c>
      <c r="F170" s="117">
        <v>116.53</v>
      </c>
      <c r="G170" s="117">
        <v>0.02</v>
      </c>
      <c r="H170" s="117">
        <v>24.76</v>
      </c>
      <c r="I170" s="117">
        <v>0</v>
      </c>
      <c r="J170" s="117">
        <v>2.37</v>
      </c>
      <c r="K170" s="117">
        <v>36.799999999999997</v>
      </c>
      <c r="L170" s="117">
        <v>33.31</v>
      </c>
      <c r="M170" s="117">
        <v>27.77</v>
      </c>
      <c r="N170" s="117">
        <v>0.5</v>
      </c>
      <c r="O170" s="130">
        <v>18</v>
      </c>
      <c r="P170" s="64">
        <v>2003</v>
      </c>
    </row>
    <row r="171" spans="1:16" ht="20.25" customHeight="1" x14ac:dyDescent="0.25">
      <c r="A171" s="112" t="s">
        <v>163</v>
      </c>
      <c r="B171" s="139">
        <v>250</v>
      </c>
      <c r="C171" s="61">
        <v>6.4</v>
      </c>
      <c r="D171" s="61">
        <v>4.43</v>
      </c>
      <c r="E171" s="61">
        <v>18.25</v>
      </c>
      <c r="F171" s="61">
        <v>145.26</v>
      </c>
      <c r="G171" s="61">
        <v>0.2</v>
      </c>
      <c r="H171" s="61">
        <v>8.67</v>
      </c>
      <c r="I171" s="61">
        <v>0.05</v>
      </c>
      <c r="J171" s="61">
        <v>0.23</v>
      </c>
      <c r="K171" s="61">
        <v>119</v>
      </c>
      <c r="L171" s="61">
        <v>15.5</v>
      </c>
      <c r="M171" s="61">
        <v>34.5</v>
      </c>
      <c r="N171" s="61">
        <v>0.93</v>
      </c>
      <c r="O171" s="57">
        <v>110</v>
      </c>
      <c r="P171" s="57">
        <f>P19</f>
        <v>2004</v>
      </c>
    </row>
    <row r="172" spans="1:16" ht="23.25" customHeight="1" x14ac:dyDescent="0.25">
      <c r="A172" s="112" t="s">
        <v>146</v>
      </c>
      <c r="B172" s="139">
        <v>100</v>
      </c>
      <c r="C172" s="61">
        <v>13.1</v>
      </c>
      <c r="D172" s="61">
        <v>12.4</v>
      </c>
      <c r="E172" s="61">
        <v>8.9</v>
      </c>
      <c r="F172" s="61">
        <v>203.52</v>
      </c>
      <c r="G172" s="61">
        <v>0.37</v>
      </c>
      <c r="H172" s="61">
        <v>1.07</v>
      </c>
      <c r="I172" s="61">
        <v>0.04</v>
      </c>
      <c r="J172" s="61">
        <v>0.53</v>
      </c>
      <c r="K172" s="61">
        <v>18</v>
      </c>
      <c r="L172" s="61">
        <v>14.67</v>
      </c>
      <c r="M172" s="61">
        <v>258.67</v>
      </c>
      <c r="N172" s="61">
        <v>0.2</v>
      </c>
      <c r="O172" s="57">
        <v>437</v>
      </c>
      <c r="P172" s="57">
        <f>Младшие!P380</f>
        <v>2004</v>
      </c>
    </row>
    <row r="173" spans="1:16" ht="21.75" customHeight="1" x14ac:dyDescent="0.25">
      <c r="A173" s="112" t="s">
        <v>16</v>
      </c>
      <c r="B173" s="139" t="s">
        <v>121</v>
      </c>
      <c r="C173" s="61">
        <v>7.58</v>
      </c>
      <c r="D173" s="61">
        <v>6.6</v>
      </c>
      <c r="E173" s="61">
        <v>39.909999999999997</v>
      </c>
      <c r="F173" s="61">
        <v>266.94</v>
      </c>
      <c r="G173" s="61">
        <v>7.0000000000000007E-2</v>
      </c>
      <c r="H173" s="61">
        <v>0.02</v>
      </c>
      <c r="I173" s="61">
        <v>0</v>
      </c>
      <c r="J173" s="61">
        <v>0.96</v>
      </c>
      <c r="K173" s="61">
        <v>9.86</v>
      </c>
      <c r="L173" s="61">
        <v>14.72</v>
      </c>
      <c r="M173" s="61">
        <v>37.700000000000003</v>
      </c>
      <c r="N173" s="61">
        <v>1.2</v>
      </c>
      <c r="O173" s="57">
        <v>332</v>
      </c>
      <c r="P173" s="57">
        <v>2004</v>
      </c>
    </row>
    <row r="174" spans="1:16" ht="22.5" customHeight="1" x14ac:dyDescent="0.25">
      <c r="A174" s="112" t="s">
        <v>88</v>
      </c>
      <c r="B174" s="139">
        <f>B22</f>
        <v>200</v>
      </c>
      <c r="C174" s="61">
        <v>1</v>
      </c>
      <c r="D174" s="61">
        <v>0.2</v>
      </c>
      <c r="E174" s="61">
        <v>29.1</v>
      </c>
      <c r="F174" s="61">
        <v>120</v>
      </c>
      <c r="G174" s="61">
        <v>0.04</v>
      </c>
      <c r="H174" s="61">
        <v>3.28</v>
      </c>
      <c r="I174" s="61">
        <v>0</v>
      </c>
      <c r="J174" s="61">
        <v>0.24</v>
      </c>
      <c r="K174" s="61">
        <v>46</v>
      </c>
      <c r="L174" s="61">
        <v>19</v>
      </c>
      <c r="M174" s="61">
        <v>25.7</v>
      </c>
      <c r="N174" s="61">
        <v>1.52</v>
      </c>
      <c r="O174" s="57">
        <v>639</v>
      </c>
      <c r="P174" s="57">
        <f>P22</f>
        <v>2004</v>
      </c>
    </row>
    <row r="175" spans="1:16" ht="22.5" customHeight="1" x14ac:dyDescent="0.25">
      <c r="A175" s="62" t="str">
        <f t="shared" ref="A175:G175" si="23">A150</f>
        <v>Хлеб ржано-пшеничный обогащенный</v>
      </c>
      <c r="B175" s="139">
        <f t="shared" si="23"/>
        <v>45</v>
      </c>
      <c r="C175" s="61">
        <f t="shared" si="23"/>
        <v>2.4700000000000002</v>
      </c>
      <c r="D175" s="61">
        <f t="shared" si="23"/>
        <v>0.54</v>
      </c>
      <c r="E175" s="61">
        <f t="shared" si="23"/>
        <v>16.3</v>
      </c>
      <c r="F175" s="61">
        <f t="shared" si="23"/>
        <v>82.03</v>
      </c>
      <c r="G175" s="61">
        <f t="shared" si="23"/>
        <v>0.12</v>
      </c>
      <c r="H175" s="61">
        <v>0</v>
      </c>
      <c r="I175" s="61">
        <f t="shared" ref="I175:O175" si="24">I150</f>
        <v>0</v>
      </c>
      <c r="J175" s="61">
        <f t="shared" si="24"/>
        <v>0.41</v>
      </c>
      <c r="K175" s="61">
        <f t="shared" si="24"/>
        <v>15.8</v>
      </c>
      <c r="L175" s="61">
        <f t="shared" si="24"/>
        <v>7</v>
      </c>
      <c r="M175" s="61">
        <f t="shared" si="24"/>
        <v>91.7</v>
      </c>
      <c r="N175" s="61">
        <f t="shared" si="24"/>
        <v>0.4</v>
      </c>
      <c r="O175" s="61" t="str">
        <f t="shared" si="24"/>
        <v>ТК</v>
      </c>
      <c r="P175" s="57"/>
    </row>
    <row r="176" spans="1:16" ht="23.25" customHeight="1" x14ac:dyDescent="0.25">
      <c r="A176" s="63" t="s">
        <v>35</v>
      </c>
      <c r="B176" s="64"/>
      <c r="C176" s="65">
        <f>SUM(C170:C175)</f>
        <v>32.36</v>
      </c>
      <c r="D176" s="65">
        <f t="shared" ref="D176:N176" si="25">SUM(D170:D175)</f>
        <v>29.249999999999996</v>
      </c>
      <c r="E176" s="65">
        <f t="shared" si="25"/>
        <v>125.11</v>
      </c>
      <c r="F176" s="65">
        <f t="shared" si="25"/>
        <v>934.28</v>
      </c>
      <c r="G176" s="65">
        <f t="shared" si="25"/>
        <v>0.82</v>
      </c>
      <c r="H176" s="65">
        <f t="shared" si="25"/>
        <v>37.800000000000004</v>
      </c>
      <c r="I176" s="65">
        <f t="shared" si="25"/>
        <v>0.09</v>
      </c>
      <c r="J176" s="65">
        <f t="shared" si="25"/>
        <v>4.74</v>
      </c>
      <c r="K176" s="65">
        <f t="shared" si="25"/>
        <v>245.46000000000004</v>
      </c>
      <c r="L176" s="65">
        <f t="shared" si="25"/>
        <v>104.2</v>
      </c>
      <c r="M176" s="65">
        <f t="shared" si="25"/>
        <v>476.03999999999996</v>
      </c>
      <c r="N176" s="65">
        <f t="shared" si="25"/>
        <v>4.75</v>
      </c>
      <c r="O176" s="65"/>
      <c r="P176" s="65"/>
    </row>
    <row r="177" spans="1:16" ht="21.75" customHeight="1" x14ac:dyDescent="0.25">
      <c r="A177" s="63" t="s">
        <v>38</v>
      </c>
      <c r="B177" s="64"/>
      <c r="C177" s="65">
        <f>C168+C176</f>
        <v>52.06</v>
      </c>
      <c r="D177" s="65">
        <f t="shared" ref="D177:N177" si="26">D168+D176</f>
        <v>50.66</v>
      </c>
      <c r="E177" s="65">
        <f t="shared" si="26"/>
        <v>172.86</v>
      </c>
      <c r="F177" s="65">
        <f t="shared" si="26"/>
        <v>1420.5</v>
      </c>
      <c r="G177" s="65">
        <f t="shared" si="26"/>
        <v>0.89999999999999991</v>
      </c>
      <c r="H177" s="65">
        <f t="shared" si="26"/>
        <v>38.180000000000007</v>
      </c>
      <c r="I177" s="65">
        <f t="shared" si="26"/>
        <v>0.21</v>
      </c>
      <c r="J177" s="65">
        <f t="shared" si="26"/>
        <v>5.41</v>
      </c>
      <c r="K177" s="65">
        <f t="shared" si="26"/>
        <v>603.72</v>
      </c>
      <c r="L177" s="65">
        <f t="shared" si="26"/>
        <v>135.69</v>
      </c>
      <c r="M177" s="65">
        <f t="shared" si="26"/>
        <v>726.04</v>
      </c>
      <c r="N177" s="65">
        <f t="shared" si="26"/>
        <v>6.39</v>
      </c>
      <c r="O177" s="65"/>
      <c r="P177" s="65"/>
    </row>
    <row r="178" spans="1:16" ht="21.75" customHeight="1" x14ac:dyDescent="0.25">
      <c r="A178" s="81"/>
      <c r="B178" s="82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</row>
    <row r="179" spans="1:16" ht="17.25" customHeight="1" x14ac:dyDescent="0.25">
      <c r="A179" s="203" t="s">
        <v>162</v>
      </c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</row>
    <row r="180" spans="1:16" ht="15.75" customHeight="1" x14ac:dyDescent="0.25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</row>
    <row r="181" spans="1:16" ht="34.5" customHeight="1" x14ac:dyDescent="0.25">
      <c r="A181" s="215" t="s">
        <v>208</v>
      </c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</row>
    <row r="182" spans="1:16" ht="22.5" customHeight="1" x14ac:dyDescent="0.25">
      <c r="A182" s="54" t="s">
        <v>127</v>
      </c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</row>
    <row r="183" spans="1:16" ht="20.25" customHeight="1" x14ac:dyDescent="0.25">
      <c r="A183" s="55" t="s">
        <v>119</v>
      </c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</row>
    <row r="184" spans="1:16" ht="21.75" customHeight="1" x14ac:dyDescent="0.25">
      <c r="A184" s="55" t="s">
        <v>196</v>
      </c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</row>
    <row r="185" spans="1:16" ht="14.25" customHeight="1" x14ac:dyDescent="0.25">
      <c r="A185" s="17"/>
      <c r="B185" s="183"/>
      <c r="C185" s="183"/>
      <c r="D185" s="183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 ht="26.25" customHeight="1" x14ac:dyDescent="0.25">
      <c r="A186" s="210" t="s">
        <v>24</v>
      </c>
      <c r="B186" s="210" t="s">
        <v>25</v>
      </c>
      <c r="C186" s="210" t="s">
        <v>0</v>
      </c>
      <c r="D186" s="210"/>
      <c r="E186" s="210"/>
      <c r="F186" s="210" t="s">
        <v>33</v>
      </c>
      <c r="G186" s="211" t="s">
        <v>4</v>
      </c>
      <c r="H186" s="212"/>
      <c r="I186" s="212"/>
      <c r="J186" s="213"/>
      <c r="K186" s="210" t="s">
        <v>5</v>
      </c>
      <c r="L186" s="210"/>
      <c r="M186" s="210"/>
      <c r="N186" s="210"/>
      <c r="O186" s="210" t="s">
        <v>31</v>
      </c>
      <c r="P186" s="210" t="s">
        <v>32</v>
      </c>
    </row>
    <row r="187" spans="1:16" ht="30.75" customHeight="1" x14ac:dyDescent="0.25">
      <c r="A187" s="210"/>
      <c r="B187" s="210"/>
      <c r="C187" s="139" t="s">
        <v>27</v>
      </c>
      <c r="D187" s="139" t="s">
        <v>28</v>
      </c>
      <c r="E187" s="139" t="s">
        <v>29</v>
      </c>
      <c r="F187" s="210"/>
      <c r="G187" s="139" t="s">
        <v>30</v>
      </c>
      <c r="H187" s="139" t="s">
        <v>1</v>
      </c>
      <c r="I187" s="139" t="s">
        <v>2</v>
      </c>
      <c r="J187" s="139" t="s">
        <v>3</v>
      </c>
      <c r="K187" s="139" t="s">
        <v>6</v>
      </c>
      <c r="L187" s="139" t="s">
        <v>8</v>
      </c>
      <c r="M187" s="139" t="s">
        <v>7</v>
      </c>
      <c r="N187" s="139" t="s">
        <v>9</v>
      </c>
      <c r="O187" s="210"/>
      <c r="P187" s="210"/>
    </row>
    <row r="188" spans="1:16" ht="23.25" customHeight="1" x14ac:dyDescent="0.25">
      <c r="A188" s="139">
        <v>1</v>
      </c>
      <c r="B188" s="139">
        <v>2</v>
      </c>
      <c r="C188" s="139">
        <v>3</v>
      </c>
      <c r="D188" s="139">
        <v>4</v>
      </c>
      <c r="E188" s="139">
        <v>5</v>
      </c>
      <c r="F188" s="139">
        <v>6</v>
      </c>
      <c r="G188" s="139">
        <v>7</v>
      </c>
      <c r="H188" s="139">
        <v>8</v>
      </c>
      <c r="I188" s="139">
        <v>9</v>
      </c>
      <c r="J188" s="139">
        <v>10</v>
      </c>
      <c r="K188" s="139">
        <v>11</v>
      </c>
      <c r="L188" s="139">
        <v>12</v>
      </c>
      <c r="M188" s="139">
        <v>13</v>
      </c>
      <c r="N188" s="139">
        <v>14</v>
      </c>
      <c r="O188" s="139">
        <v>15</v>
      </c>
      <c r="P188" s="139">
        <v>16</v>
      </c>
    </row>
    <row r="189" spans="1:16" ht="17.25" customHeight="1" x14ac:dyDescent="0.25">
      <c r="A189" s="207" t="s">
        <v>10</v>
      </c>
      <c r="B189" s="208"/>
      <c r="C189" s="208"/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9"/>
    </row>
    <row r="190" spans="1:16" ht="21.75" customHeight="1" x14ac:dyDescent="0.25">
      <c r="A190" s="112" t="s">
        <v>209</v>
      </c>
      <c r="B190" s="164" t="s">
        <v>34</v>
      </c>
      <c r="C190" s="111">
        <v>7.44</v>
      </c>
      <c r="D190" s="111">
        <v>8</v>
      </c>
      <c r="E190" s="111">
        <v>36.56</v>
      </c>
      <c r="F190" s="111">
        <v>241.6</v>
      </c>
      <c r="G190" s="111">
        <v>0.14000000000000001</v>
      </c>
      <c r="H190" s="111">
        <v>0.54</v>
      </c>
      <c r="I190" s="111">
        <v>0.08</v>
      </c>
      <c r="J190" s="111">
        <v>0.24</v>
      </c>
      <c r="K190" s="111">
        <v>134.26</v>
      </c>
      <c r="L190" s="111">
        <v>50</v>
      </c>
      <c r="M190" s="111">
        <v>218.6</v>
      </c>
      <c r="N190" s="113">
        <v>1.82</v>
      </c>
      <c r="O190" s="134">
        <v>311</v>
      </c>
      <c r="P190" s="134">
        <v>2004</v>
      </c>
    </row>
    <row r="191" spans="1:16" ht="21.75" customHeight="1" x14ac:dyDescent="0.25">
      <c r="A191" s="112" t="str">
        <f t="shared" ref="A191:O191" si="27">A91</f>
        <v>Батон пшеничный обогащенный</v>
      </c>
      <c r="B191" s="164">
        <f t="shared" si="27"/>
        <v>20</v>
      </c>
      <c r="C191" s="111">
        <f t="shared" si="27"/>
        <v>1.58</v>
      </c>
      <c r="D191" s="111">
        <f t="shared" si="27"/>
        <v>1.5</v>
      </c>
      <c r="E191" s="111">
        <f t="shared" si="27"/>
        <v>10.3</v>
      </c>
      <c r="F191" s="111">
        <f t="shared" si="27"/>
        <v>63.9</v>
      </c>
      <c r="G191" s="111">
        <f t="shared" si="27"/>
        <v>0.02</v>
      </c>
      <c r="H191" s="111">
        <f t="shared" si="27"/>
        <v>0</v>
      </c>
      <c r="I191" s="111">
        <f t="shared" si="27"/>
        <v>0</v>
      </c>
      <c r="J191" s="111">
        <f t="shared" si="27"/>
        <v>0.34</v>
      </c>
      <c r="K191" s="111">
        <f t="shared" si="27"/>
        <v>4.5999999999999996</v>
      </c>
      <c r="L191" s="111">
        <f t="shared" si="27"/>
        <v>6.6</v>
      </c>
      <c r="M191" s="111">
        <f t="shared" si="27"/>
        <v>67.400000000000006</v>
      </c>
      <c r="N191" s="113">
        <f t="shared" si="27"/>
        <v>0.22</v>
      </c>
      <c r="O191" s="134" t="str">
        <f t="shared" si="27"/>
        <v>ТК</v>
      </c>
      <c r="P191" s="134"/>
    </row>
    <row r="192" spans="1:16" ht="20.25" customHeight="1" x14ac:dyDescent="0.25">
      <c r="A192" s="112" t="s">
        <v>15</v>
      </c>
      <c r="B192" s="164">
        <v>200</v>
      </c>
      <c r="C192" s="111">
        <v>0.1</v>
      </c>
      <c r="D192" s="111">
        <v>0</v>
      </c>
      <c r="E192" s="111">
        <v>15</v>
      </c>
      <c r="F192" s="111">
        <v>65</v>
      </c>
      <c r="G192" s="111">
        <v>0</v>
      </c>
      <c r="H192" s="111">
        <v>0.02</v>
      </c>
      <c r="I192" s="111">
        <v>0</v>
      </c>
      <c r="J192" s="111">
        <v>0</v>
      </c>
      <c r="K192" s="111">
        <v>11</v>
      </c>
      <c r="L192" s="111">
        <v>1.3</v>
      </c>
      <c r="M192" s="111">
        <v>3</v>
      </c>
      <c r="N192" s="113">
        <v>0.3</v>
      </c>
      <c r="O192" s="134">
        <v>685</v>
      </c>
      <c r="P192" s="134">
        <v>2004</v>
      </c>
    </row>
    <row r="193" spans="1:16" ht="22.5" customHeight="1" x14ac:dyDescent="0.25">
      <c r="A193" s="112" t="s">
        <v>156</v>
      </c>
      <c r="B193" s="122" t="s">
        <v>115</v>
      </c>
      <c r="C193" s="111">
        <v>2.9</v>
      </c>
      <c r="D193" s="111">
        <v>3.2</v>
      </c>
      <c r="E193" s="111">
        <v>4</v>
      </c>
      <c r="F193" s="111">
        <v>59</v>
      </c>
      <c r="G193" s="111">
        <v>0.03</v>
      </c>
      <c r="H193" s="111">
        <v>0.7</v>
      </c>
      <c r="I193" s="111">
        <v>0.02</v>
      </c>
      <c r="J193" s="111">
        <v>0</v>
      </c>
      <c r="K193" s="111">
        <v>220</v>
      </c>
      <c r="L193" s="111">
        <v>14</v>
      </c>
      <c r="M193" s="111">
        <v>195</v>
      </c>
      <c r="N193" s="111">
        <v>0.1</v>
      </c>
      <c r="O193" s="57" t="s">
        <v>79</v>
      </c>
      <c r="P193" s="57"/>
    </row>
    <row r="194" spans="1:16" ht="23.25" customHeight="1" x14ac:dyDescent="0.25">
      <c r="A194" s="58" t="s">
        <v>35</v>
      </c>
      <c r="B194" s="139"/>
      <c r="C194" s="59">
        <f>SUM(C190:C193)</f>
        <v>12.02</v>
      </c>
      <c r="D194" s="59">
        <f t="shared" ref="D194:N194" si="28">SUM(D190:D193)</f>
        <v>12.7</v>
      </c>
      <c r="E194" s="59">
        <f t="shared" si="28"/>
        <v>65.86</v>
      </c>
      <c r="F194" s="59">
        <f t="shared" si="28"/>
        <v>429.5</v>
      </c>
      <c r="G194" s="59">
        <f t="shared" si="28"/>
        <v>0.19</v>
      </c>
      <c r="H194" s="59">
        <f t="shared" si="28"/>
        <v>1.26</v>
      </c>
      <c r="I194" s="59">
        <f t="shared" si="28"/>
        <v>0.1</v>
      </c>
      <c r="J194" s="59">
        <f t="shared" si="28"/>
        <v>0.58000000000000007</v>
      </c>
      <c r="K194" s="59">
        <f t="shared" si="28"/>
        <v>369.86</v>
      </c>
      <c r="L194" s="59">
        <f t="shared" si="28"/>
        <v>71.900000000000006</v>
      </c>
      <c r="M194" s="59">
        <f t="shared" si="28"/>
        <v>484</v>
      </c>
      <c r="N194" s="59">
        <f t="shared" si="28"/>
        <v>2.44</v>
      </c>
      <c r="O194" s="111"/>
      <c r="P194" s="111"/>
    </row>
    <row r="195" spans="1:16" ht="21.75" customHeight="1" x14ac:dyDescent="0.25">
      <c r="A195" s="207" t="s">
        <v>11</v>
      </c>
      <c r="B195" s="208"/>
      <c r="C195" s="208"/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9"/>
    </row>
    <row r="196" spans="1:16" ht="21.75" customHeight="1" x14ac:dyDescent="0.25">
      <c r="A196" s="76" t="s">
        <v>157</v>
      </c>
      <c r="B196" s="64">
        <v>100</v>
      </c>
      <c r="C196" s="117">
        <v>1.8</v>
      </c>
      <c r="D196" s="117">
        <v>10.16</v>
      </c>
      <c r="E196" s="117">
        <v>10.8</v>
      </c>
      <c r="F196" s="117">
        <v>166.15</v>
      </c>
      <c r="G196" s="117">
        <v>0.04</v>
      </c>
      <c r="H196" s="117">
        <v>9.73</v>
      </c>
      <c r="I196" s="117">
        <v>0</v>
      </c>
      <c r="J196" s="117">
        <v>1.6</v>
      </c>
      <c r="K196" s="117">
        <v>28.46</v>
      </c>
      <c r="L196" s="117">
        <v>25.12</v>
      </c>
      <c r="M196" s="117">
        <v>40</v>
      </c>
      <c r="N196" s="117">
        <v>1.8</v>
      </c>
      <c r="O196" s="93">
        <v>71</v>
      </c>
      <c r="P196" s="64">
        <v>2004</v>
      </c>
    </row>
    <row r="197" spans="1:16" ht="24" customHeight="1" x14ac:dyDescent="0.25">
      <c r="A197" s="112" t="s">
        <v>164</v>
      </c>
      <c r="B197" s="139" t="s">
        <v>158</v>
      </c>
      <c r="C197" s="61">
        <v>2.4</v>
      </c>
      <c r="D197" s="61">
        <v>5.2</v>
      </c>
      <c r="E197" s="61">
        <v>15.62</v>
      </c>
      <c r="F197" s="61">
        <v>163.24</v>
      </c>
      <c r="G197" s="61">
        <v>0.1</v>
      </c>
      <c r="H197" s="61">
        <v>7.68</v>
      </c>
      <c r="I197" s="61">
        <v>0</v>
      </c>
      <c r="J197" s="61">
        <v>2.35</v>
      </c>
      <c r="K197" s="61">
        <v>20.3</v>
      </c>
      <c r="L197" s="61">
        <v>26.25</v>
      </c>
      <c r="M197" s="61">
        <v>163</v>
      </c>
      <c r="N197" s="61">
        <v>0.85</v>
      </c>
      <c r="O197" s="57">
        <v>132</v>
      </c>
      <c r="P197" s="57">
        <v>2004</v>
      </c>
    </row>
    <row r="198" spans="1:16" ht="21" customHeight="1" x14ac:dyDescent="0.25">
      <c r="A198" s="112" t="s">
        <v>139</v>
      </c>
      <c r="B198" s="139">
        <v>100</v>
      </c>
      <c r="C198" s="61">
        <v>14.05</v>
      </c>
      <c r="D198" s="61">
        <v>16.920000000000002</v>
      </c>
      <c r="E198" s="61">
        <v>16.84</v>
      </c>
      <c r="F198" s="61">
        <v>304.43</v>
      </c>
      <c r="G198" s="61">
        <v>0.06</v>
      </c>
      <c r="H198" s="61">
        <v>0.75</v>
      </c>
      <c r="I198" s="61">
        <v>0.08</v>
      </c>
      <c r="J198" s="61">
        <v>1.8</v>
      </c>
      <c r="K198" s="61">
        <v>145</v>
      </c>
      <c r="L198" s="61">
        <v>28.75</v>
      </c>
      <c r="M198" s="61">
        <v>225</v>
      </c>
      <c r="N198" s="61">
        <v>1.48</v>
      </c>
      <c r="O198" s="57">
        <v>388</v>
      </c>
      <c r="P198" s="57">
        <v>2004</v>
      </c>
    </row>
    <row r="199" spans="1:16" ht="22.5" customHeight="1" x14ac:dyDescent="0.25">
      <c r="A199" s="112" t="s">
        <v>20</v>
      </c>
      <c r="B199" s="139" t="s">
        <v>121</v>
      </c>
      <c r="C199" s="61">
        <v>5.4</v>
      </c>
      <c r="D199" s="61">
        <v>6.34</v>
      </c>
      <c r="E199" s="61">
        <v>28.4</v>
      </c>
      <c r="F199" s="61">
        <v>221.28</v>
      </c>
      <c r="G199" s="61">
        <v>0.14000000000000001</v>
      </c>
      <c r="H199" s="61">
        <v>10.5</v>
      </c>
      <c r="I199" s="61">
        <v>0.08</v>
      </c>
      <c r="J199" s="61">
        <v>0.18</v>
      </c>
      <c r="K199" s="61">
        <v>148.4</v>
      </c>
      <c r="L199" s="61">
        <v>41.6</v>
      </c>
      <c r="M199" s="61">
        <v>113.28</v>
      </c>
      <c r="N199" s="61">
        <v>2.2999999999999998</v>
      </c>
      <c r="O199" s="57">
        <v>520</v>
      </c>
      <c r="P199" s="57">
        <f>[1]Старшие!P182</f>
        <v>2004</v>
      </c>
    </row>
    <row r="200" spans="1:16" ht="21.75" customHeight="1" x14ac:dyDescent="0.25">
      <c r="A200" s="112" t="s">
        <v>112</v>
      </c>
      <c r="B200" s="139">
        <v>200</v>
      </c>
      <c r="C200" s="61">
        <v>0.08</v>
      </c>
      <c r="D200" s="61">
        <v>0.08</v>
      </c>
      <c r="E200" s="61">
        <v>26.12</v>
      </c>
      <c r="F200" s="61">
        <v>101.3</v>
      </c>
      <c r="G200" s="61">
        <v>0</v>
      </c>
      <c r="H200" s="61">
        <v>3</v>
      </c>
      <c r="I200" s="61">
        <v>0</v>
      </c>
      <c r="J200" s="61">
        <v>0.06</v>
      </c>
      <c r="K200" s="61">
        <v>14.1</v>
      </c>
      <c r="L200" s="61">
        <v>7</v>
      </c>
      <c r="M200" s="61">
        <v>19</v>
      </c>
      <c r="N200" s="61">
        <v>0.49</v>
      </c>
      <c r="O200" s="57">
        <v>701</v>
      </c>
      <c r="P200" s="57">
        <v>2004</v>
      </c>
    </row>
    <row r="201" spans="1:16" ht="21" customHeight="1" x14ac:dyDescent="0.25">
      <c r="A201" s="62" t="s">
        <v>110</v>
      </c>
      <c r="B201" s="139">
        <f>B175</f>
        <v>45</v>
      </c>
      <c r="C201" s="61">
        <f>C175</f>
        <v>2.4700000000000002</v>
      </c>
      <c r="D201" s="61">
        <f>D175</f>
        <v>0.54</v>
      </c>
      <c r="E201" s="61">
        <f>E175</f>
        <v>16.3</v>
      </c>
      <c r="F201" s="61">
        <v>82.03</v>
      </c>
      <c r="G201" s="61">
        <f>G175</f>
        <v>0.12</v>
      </c>
      <c r="H201" s="61">
        <f>H175</f>
        <v>0</v>
      </c>
      <c r="I201" s="61">
        <v>0</v>
      </c>
      <c r="J201" s="61">
        <f>J175</f>
        <v>0.41</v>
      </c>
      <c r="K201" s="61">
        <f>K175</f>
        <v>15.8</v>
      </c>
      <c r="L201" s="61">
        <v>7</v>
      </c>
      <c r="M201" s="61">
        <f>M175</f>
        <v>91.7</v>
      </c>
      <c r="N201" s="61">
        <f>N175</f>
        <v>0.4</v>
      </c>
      <c r="O201" s="61" t="str">
        <f>O175</f>
        <v>ТК</v>
      </c>
      <c r="P201" s="57"/>
    </row>
    <row r="202" spans="1:16" ht="21.75" customHeight="1" x14ac:dyDescent="0.25">
      <c r="A202" s="63" t="s">
        <v>35</v>
      </c>
      <c r="B202" s="64"/>
      <c r="C202" s="65">
        <f>SUM(C196:C201)</f>
        <v>26.199999999999996</v>
      </c>
      <c r="D202" s="65">
        <f t="shared" ref="D202:N202" si="29">SUM(D196:D201)</f>
        <v>39.24</v>
      </c>
      <c r="E202" s="65">
        <f t="shared" si="29"/>
        <v>114.08</v>
      </c>
      <c r="F202" s="65">
        <f t="shared" si="29"/>
        <v>1038.4299999999998</v>
      </c>
      <c r="G202" s="65">
        <f t="shared" si="29"/>
        <v>0.46</v>
      </c>
      <c r="H202" s="65">
        <f t="shared" si="29"/>
        <v>31.66</v>
      </c>
      <c r="I202" s="65">
        <f t="shared" si="29"/>
        <v>0.16</v>
      </c>
      <c r="J202" s="65">
        <f t="shared" si="29"/>
        <v>6.3999999999999995</v>
      </c>
      <c r="K202" s="65">
        <f t="shared" si="29"/>
        <v>372.06</v>
      </c>
      <c r="L202" s="65">
        <f t="shared" si="29"/>
        <v>135.72</v>
      </c>
      <c r="M202" s="65">
        <f t="shared" si="29"/>
        <v>651.98</v>
      </c>
      <c r="N202" s="65">
        <f t="shared" si="29"/>
        <v>7.32</v>
      </c>
      <c r="O202" s="65"/>
      <c r="P202" s="65"/>
    </row>
    <row r="203" spans="1:16" ht="22.5" customHeight="1" x14ac:dyDescent="0.25">
      <c r="A203" s="63" t="s">
        <v>38</v>
      </c>
      <c r="B203" s="64"/>
      <c r="C203" s="65">
        <f t="shared" ref="C203:N203" si="30">C194+C202</f>
        <v>38.22</v>
      </c>
      <c r="D203" s="65">
        <f t="shared" si="30"/>
        <v>51.94</v>
      </c>
      <c r="E203" s="65">
        <f t="shared" si="30"/>
        <v>179.94</v>
      </c>
      <c r="F203" s="65">
        <f t="shared" si="30"/>
        <v>1467.9299999999998</v>
      </c>
      <c r="G203" s="65">
        <f t="shared" si="30"/>
        <v>0.65</v>
      </c>
      <c r="H203" s="65">
        <f t="shared" si="30"/>
        <v>32.92</v>
      </c>
      <c r="I203" s="65">
        <f t="shared" si="30"/>
        <v>0.26</v>
      </c>
      <c r="J203" s="65">
        <f t="shared" si="30"/>
        <v>6.9799999999999995</v>
      </c>
      <c r="K203" s="65">
        <f t="shared" si="30"/>
        <v>741.92000000000007</v>
      </c>
      <c r="L203" s="65">
        <f t="shared" si="30"/>
        <v>207.62</v>
      </c>
      <c r="M203" s="65">
        <f t="shared" si="30"/>
        <v>1135.98</v>
      </c>
      <c r="N203" s="65">
        <f t="shared" si="30"/>
        <v>9.76</v>
      </c>
      <c r="O203" s="65"/>
      <c r="P203" s="65"/>
    </row>
    <row r="204" spans="1:16" ht="22.5" customHeight="1" x14ac:dyDescent="0.25">
      <c r="A204" s="101"/>
      <c r="B204" s="102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</row>
    <row r="205" spans="1:16" ht="15.75" customHeight="1" x14ac:dyDescent="0.25">
      <c r="A205" s="203" t="s">
        <v>162</v>
      </c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</row>
    <row r="206" spans="1:16" ht="18" customHeight="1" x14ac:dyDescent="0.25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</row>
    <row r="207" spans="1:16" ht="36.75" customHeight="1" x14ac:dyDescent="0.25">
      <c r="A207" s="215" t="s">
        <v>208</v>
      </c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</row>
    <row r="208" spans="1:16" ht="21" customHeight="1" x14ac:dyDescent="0.25">
      <c r="A208" s="54" t="s">
        <v>128</v>
      </c>
      <c r="B208" s="82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1:16" ht="21.75" customHeight="1" x14ac:dyDescent="0.25">
      <c r="A209" s="55" t="s">
        <v>119</v>
      </c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</row>
    <row r="210" spans="1:16" ht="21.75" customHeight="1" x14ac:dyDescent="0.25">
      <c r="A210" s="55" t="s">
        <v>196</v>
      </c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</row>
    <row r="211" spans="1:16" ht="12.75" customHeight="1" x14ac:dyDescent="0.25">
      <c r="A211" s="17"/>
      <c r="B211" s="231"/>
      <c r="C211" s="231"/>
      <c r="D211" s="231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1:16" ht="18.75" customHeight="1" x14ac:dyDescent="0.25">
      <c r="A212" s="204" t="s">
        <v>24</v>
      </c>
      <c r="B212" s="204" t="s">
        <v>25</v>
      </c>
      <c r="C212" s="211" t="s">
        <v>0</v>
      </c>
      <c r="D212" s="212"/>
      <c r="E212" s="213"/>
      <c r="F212" s="229" t="s">
        <v>33</v>
      </c>
      <c r="G212" s="211" t="s">
        <v>4</v>
      </c>
      <c r="H212" s="212"/>
      <c r="I212" s="212"/>
      <c r="J212" s="213"/>
      <c r="K212" s="211" t="s">
        <v>5</v>
      </c>
      <c r="L212" s="212"/>
      <c r="M212" s="212"/>
      <c r="N212" s="213"/>
      <c r="O212" s="204" t="s">
        <v>31</v>
      </c>
      <c r="P212" s="204" t="s">
        <v>32</v>
      </c>
    </row>
    <row r="213" spans="1:16" ht="28.5" customHeight="1" x14ac:dyDescent="0.25">
      <c r="A213" s="205"/>
      <c r="B213" s="205"/>
      <c r="C213" s="139" t="s">
        <v>27</v>
      </c>
      <c r="D213" s="139" t="s">
        <v>28</v>
      </c>
      <c r="E213" s="139" t="s">
        <v>29</v>
      </c>
      <c r="F213" s="230"/>
      <c r="G213" s="139" t="s">
        <v>30</v>
      </c>
      <c r="H213" s="139" t="s">
        <v>1</v>
      </c>
      <c r="I213" s="139" t="s">
        <v>2</v>
      </c>
      <c r="J213" s="139" t="s">
        <v>3</v>
      </c>
      <c r="K213" s="139" t="s">
        <v>6</v>
      </c>
      <c r="L213" s="139" t="s">
        <v>8</v>
      </c>
      <c r="M213" s="139" t="s">
        <v>7</v>
      </c>
      <c r="N213" s="139" t="s">
        <v>9</v>
      </c>
      <c r="O213" s="205"/>
      <c r="P213" s="205"/>
    </row>
    <row r="214" spans="1:16" ht="19.5" customHeight="1" x14ac:dyDescent="0.25">
      <c r="A214" s="139">
        <v>1</v>
      </c>
      <c r="B214" s="139">
        <v>2</v>
      </c>
      <c r="C214" s="139">
        <v>3</v>
      </c>
      <c r="D214" s="139">
        <v>4</v>
      </c>
      <c r="E214" s="139">
        <v>5</v>
      </c>
      <c r="F214" s="139">
        <v>6</v>
      </c>
      <c r="G214" s="139">
        <v>7</v>
      </c>
      <c r="H214" s="139">
        <v>8</v>
      </c>
      <c r="I214" s="139">
        <v>9</v>
      </c>
      <c r="J214" s="139">
        <v>10</v>
      </c>
      <c r="K214" s="139">
        <v>11</v>
      </c>
      <c r="L214" s="139">
        <v>12</v>
      </c>
      <c r="M214" s="139">
        <v>13</v>
      </c>
      <c r="N214" s="139">
        <v>14</v>
      </c>
      <c r="O214" s="139">
        <v>15</v>
      </c>
      <c r="P214" s="139">
        <v>16</v>
      </c>
    </row>
    <row r="215" spans="1:16" ht="18" customHeight="1" x14ac:dyDescent="0.25">
      <c r="A215" s="207" t="s">
        <v>10</v>
      </c>
      <c r="B215" s="208"/>
      <c r="C215" s="208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9"/>
    </row>
    <row r="216" spans="1:16" ht="23.25" customHeight="1" x14ac:dyDescent="0.25">
      <c r="A216" s="62" t="str">
        <f t="shared" ref="A216:P216" si="31">A38</f>
        <v>Тефтели мясные в томатном соусе (60/30)</v>
      </c>
      <c r="B216" s="139">
        <f t="shared" si="31"/>
        <v>90</v>
      </c>
      <c r="C216" s="61">
        <f t="shared" si="31"/>
        <v>7.65</v>
      </c>
      <c r="D216" s="61">
        <f t="shared" si="31"/>
        <v>8.4700000000000006</v>
      </c>
      <c r="E216" s="61">
        <f t="shared" si="31"/>
        <v>10.09</v>
      </c>
      <c r="F216" s="61">
        <f t="shared" si="31"/>
        <v>151.5</v>
      </c>
      <c r="G216" s="61">
        <f t="shared" si="31"/>
        <v>0.05</v>
      </c>
      <c r="H216" s="61">
        <f t="shared" si="31"/>
        <v>0.74</v>
      </c>
      <c r="I216" s="61">
        <f t="shared" si="31"/>
        <v>0.03</v>
      </c>
      <c r="J216" s="61">
        <f t="shared" si="31"/>
        <v>0.52</v>
      </c>
      <c r="K216" s="61">
        <f t="shared" si="31"/>
        <v>37.86</v>
      </c>
      <c r="L216" s="61">
        <f t="shared" si="31"/>
        <v>11.13</v>
      </c>
      <c r="M216" s="61">
        <f t="shared" si="31"/>
        <v>90</v>
      </c>
      <c r="N216" s="61">
        <f t="shared" si="31"/>
        <v>0.83</v>
      </c>
      <c r="O216" s="57">
        <f t="shared" si="31"/>
        <v>461</v>
      </c>
      <c r="P216" s="57">
        <f t="shared" si="31"/>
        <v>2004</v>
      </c>
    </row>
    <row r="217" spans="1:16" ht="23.25" customHeight="1" x14ac:dyDescent="0.25">
      <c r="A217" s="62" t="str">
        <f>A39</f>
        <v>Греча отварная рассыпчатая с маслом сливочным</v>
      </c>
      <c r="B217" s="139" t="s">
        <v>23</v>
      </c>
      <c r="C217" s="61">
        <f t="shared" ref="C217:P217" si="32">C39</f>
        <v>8.4</v>
      </c>
      <c r="D217" s="61">
        <f t="shared" si="32"/>
        <v>5.22</v>
      </c>
      <c r="E217" s="61">
        <f t="shared" si="32"/>
        <v>34.74</v>
      </c>
      <c r="F217" s="61">
        <f t="shared" si="32"/>
        <v>223.2</v>
      </c>
      <c r="G217" s="61">
        <f t="shared" si="32"/>
        <v>0.18</v>
      </c>
      <c r="H217" s="61">
        <f t="shared" si="32"/>
        <v>0</v>
      </c>
      <c r="I217" s="61">
        <f t="shared" si="32"/>
        <v>0.05</v>
      </c>
      <c r="J217" s="61">
        <f t="shared" si="32"/>
        <v>0.62</v>
      </c>
      <c r="K217" s="61">
        <f t="shared" si="32"/>
        <v>112.95</v>
      </c>
      <c r="L217" s="61">
        <f t="shared" si="32"/>
        <v>35.299999999999997</v>
      </c>
      <c r="M217" s="61">
        <f t="shared" si="32"/>
        <v>332.65</v>
      </c>
      <c r="N217" s="61">
        <f t="shared" si="32"/>
        <v>2.2000000000000002</v>
      </c>
      <c r="O217" s="57">
        <f t="shared" si="32"/>
        <v>297</v>
      </c>
      <c r="P217" s="57">
        <f t="shared" si="32"/>
        <v>2004</v>
      </c>
    </row>
    <row r="218" spans="1:16" ht="23.25" customHeight="1" x14ac:dyDescent="0.25">
      <c r="A218" s="62" t="str">
        <f>'дети 7-11 лет'!A217</f>
        <v>Доп гарнир огурец свежий</v>
      </c>
      <c r="B218" s="158">
        <f>'дети 7-11 лет'!B217</f>
        <v>20</v>
      </c>
      <c r="C218" s="61">
        <f>'дети 7-11 лет'!C217</f>
        <v>0.17</v>
      </c>
      <c r="D218" s="61">
        <f>'дети 7-11 лет'!D217</f>
        <v>0.02</v>
      </c>
      <c r="E218" s="61">
        <f>'дети 7-11 лет'!E217</f>
        <v>0.48</v>
      </c>
      <c r="F218" s="61">
        <f>'дети 7-11 лет'!F217</f>
        <v>2.85</v>
      </c>
      <c r="G218" s="61">
        <f>'дети 7-11 лет'!G217</f>
        <v>0.01</v>
      </c>
      <c r="H218" s="61">
        <f>'дети 7-11 лет'!H217</f>
        <v>1.3</v>
      </c>
      <c r="I218" s="61">
        <f>'дети 7-11 лет'!I217</f>
        <v>0</v>
      </c>
      <c r="J218" s="61">
        <f>'дети 7-11 лет'!J217</f>
        <v>0.2</v>
      </c>
      <c r="K218" s="61">
        <f>'дети 7-11 лет'!K217</f>
        <v>4.2</v>
      </c>
      <c r="L218" s="61">
        <f>'дети 7-11 лет'!L217</f>
        <v>3.5</v>
      </c>
      <c r="M218" s="61">
        <f>'дети 7-11 лет'!M217</f>
        <v>7.5</v>
      </c>
      <c r="N218" s="61">
        <f>'дети 7-11 лет'!N217</f>
        <v>0.12</v>
      </c>
      <c r="O218" s="57" t="str">
        <f>'дети 7-11 лет'!O217</f>
        <v>71/2</v>
      </c>
      <c r="P218" s="57">
        <f>'дети 7-11 лет'!P217</f>
        <v>2011</v>
      </c>
    </row>
    <row r="219" spans="1:16" ht="23.25" customHeight="1" x14ac:dyDescent="0.25">
      <c r="A219" s="62" t="str">
        <f t="shared" ref="A219:O219" si="33">A41</f>
        <v>Батон пшеничный обогащенный</v>
      </c>
      <c r="B219" s="139">
        <f t="shared" si="33"/>
        <v>20</v>
      </c>
      <c r="C219" s="61">
        <f t="shared" si="33"/>
        <v>1.58</v>
      </c>
      <c r="D219" s="61">
        <f t="shared" si="33"/>
        <v>1.5</v>
      </c>
      <c r="E219" s="61">
        <f t="shared" si="33"/>
        <v>10.3</v>
      </c>
      <c r="F219" s="61">
        <f t="shared" si="33"/>
        <v>63.9</v>
      </c>
      <c r="G219" s="61">
        <f t="shared" si="33"/>
        <v>0.02</v>
      </c>
      <c r="H219" s="61">
        <f t="shared" si="33"/>
        <v>0</v>
      </c>
      <c r="I219" s="61">
        <f t="shared" si="33"/>
        <v>0</v>
      </c>
      <c r="J219" s="61">
        <f t="shared" si="33"/>
        <v>0.34</v>
      </c>
      <c r="K219" s="61">
        <f t="shared" si="33"/>
        <v>4.5999999999999996</v>
      </c>
      <c r="L219" s="61">
        <f t="shared" si="33"/>
        <v>6.6</v>
      </c>
      <c r="M219" s="61">
        <f t="shared" si="33"/>
        <v>67.400000000000006</v>
      </c>
      <c r="N219" s="61">
        <f t="shared" si="33"/>
        <v>0.22</v>
      </c>
      <c r="O219" s="57" t="str">
        <f t="shared" si="33"/>
        <v>ТК</v>
      </c>
      <c r="P219" s="57"/>
    </row>
    <row r="220" spans="1:16" ht="21" customHeight="1" x14ac:dyDescent="0.25">
      <c r="A220" s="112" t="str">
        <f t="shared" ref="A220:O220" si="34">A42</f>
        <v>Чай с сахаром</v>
      </c>
      <c r="B220" s="122">
        <f t="shared" si="34"/>
        <v>200</v>
      </c>
      <c r="C220" s="111">
        <f t="shared" si="34"/>
        <v>0.1</v>
      </c>
      <c r="D220" s="111">
        <f t="shared" si="34"/>
        <v>0</v>
      </c>
      <c r="E220" s="111">
        <f t="shared" si="34"/>
        <v>15</v>
      </c>
      <c r="F220" s="111">
        <f t="shared" si="34"/>
        <v>65</v>
      </c>
      <c r="G220" s="111">
        <f t="shared" si="34"/>
        <v>0</v>
      </c>
      <c r="H220" s="111">
        <f t="shared" si="34"/>
        <v>0.02</v>
      </c>
      <c r="I220" s="111">
        <f t="shared" si="34"/>
        <v>0</v>
      </c>
      <c r="J220" s="111">
        <f t="shared" si="34"/>
        <v>0</v>
      </c>
      <c r="K220" s="111">
        <f t="shared" si="34"/>
        <v>11</v>
      </c>
      <c r="L220" s="111">
        <f t="shared" si="34"/>
        <v>1.3</v>
      </c>
      <c r="M220" s="111">
        <f t="shared" si="34"/>
        <v>3</v>
      </c>
      <c r="N220" s="111">
        <f t="shared" si="34"/>
        <v>0.3</v>
      </c>
      <c r="O220" s="57">
        <f t="shared" si="34"/>
        <v>685</v>
      </c>
      <c r="P220" s="57">
        <f>P42</f>
        <v>2004</v>
      </c>
    </row>
    <row r="221" spans="1:16" ht="21" customHeight="1" x14ac:dyDescent="0.25">
      <c r="A221" s="58" t="s">
        <v>35</v>
      </c>
      <c r="B221" s="139"/>
      <c r="C221" s="59">
        <f>SUM(C216:C220)</f>
        <v>17.900000000000006</v>
      </c>
      <c r="D221" s="59">
        <f t="shared" ref="D221:N221" si="35">SUM(D216:D220)</f>
        <v>15.21</v>
      </c>
      <c r="E221" s="59">
        <f t="shared" si="35"/>
        <v>70.61</v>
      </c>
      <c r="F221" s="59">
        <f t="shared" si="35"/>
        <v>506.45</v>
      </c>
      <c r="G221" s="59">
        <f t="shared" si="35"/>
        <v>0.26</v>
      </c>
      <c r="H221" s="59">
        <f t="shared" si="35"/>
        <v>2.06</v>
      </c>
      <c r="I221" s="59">
        <f t="shared" si="35"/>
        <v>0.08</v>
      </c>
      <c r="J221" s="59">
        <f t="shared" si="35"/>
        <v>1.6800000000000002</v>
      </c>
      <c r="K221" s="59">
        <f t="shared" si="35"/>
        <v>170.60999999999999</v>
      </c>
      <c r="L221" s="59">
        <f t="shared" si="35"/>
        <v>57.83</v>
      </c>
      <c r="M221" s="59">
        <f t="shared" si="35"/>
        <v>500.54999999999995</v>
      </c>
      <c r="N221" s="59">
        <f t="shared" si="35"/>
        <v>3.6700000000000004</v>
      </c>
      <c r="O221" s="111"/>
      <c r="P221" s="111"/>
    </row>
    <row r="222" spans="1:16" ht="18.75" customHeight="1" x14ac:dyDescent="0.25">
      <c r="A222" s="207" t="s">
        <v>11</v>
      </c>
      <c r="B222" s="208"/>
      <c r="C222" s="208"/>
      <c r="D222" s="208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9"/>
    </row>
    <row r="223" spans="1:16" ht="24" customHeight="1" x14ac:dyDescent="0.25">
      <c r="A223" s="76" t="s">
        <v>200</v>
      </c>
      <c r="B223" s="64">
        <v>100</v>
      </c>
      <c r="C223" s="117">
        <v>1.71</v>
      </c>
      <c r="D223" s="117">
        <v>5</v>
      </c>
      <c r="E223" s="117">
        <v>8.4600000000000009</v>
      </c>
      <c r="F223" s="117">
        <v>85.7</v>
      </c>
      <c r="G223" s="117">
        <v>0.02</v>
      </c>
      <c r="H223" s="117">
        <v>19.809999999999999</v>
      </c>
      <c r="I223" s="117">
        <v>0</v>
      </c>
      <c r="J223" s="117">
        <v>0</v>
      </c>
      <c r="K223" s="117">
        <v>52.24</v>
      </c>
      <c r="L223" s="117">
        <v>16.010000000000002</v>
      </c>
      <c r="M223" s="117">
        <v>33.950000000000003</v>
      </c>
      <c r="N223" s="117">
        <v>0.67</v>
      </c>
      <c r="O223" s="64">
        <v>45</v>
      </c>
      <c r="P223" s="64">
        <v>2004</v>
      </c>
    </row>
    <row r="224" spans="1:16" ht="21.75" customHeight="1" x14ac:dyDescent="0.25">
      <c r="A224" s="76" t="s">
        <v>168</v>
      </c>
      <c r="B224" s="139">
        <v>250</v>
      </c>
      <c r="C224" s="61">
        <v>4.3499999999999996</v>
      </c>
      <c r="D224" s="61">
        <v>4.5</v>
      </c>
      <c r="E224" s="61">
        <v>28.83</v>
      </c>
      <c r="F224" s="61">
        <v>177.9</v>
      </c>
      <c r="G224" s="61">
        <v>0.05</v>
      </c>
      <c r="H224" s="61">
        <v>3.7</v>
      </c>
      <c r="I224" s="61">
        <v>0</v>
      </c>
      <c r="J224" s="61">
        <v>1.45</v>
      </c>
      <c r="K224" s="61">
        <v>29.5</v>
      </c>
      <c r="L224" s="61">
        <v>28.2</v>
      </c>
      <c r="M224" s="61">
        <v>34.5</v>
      </c>
      <c r="N224" s="61">
        <v>0.88</v>
      </c>
      <c r="O224" s="57">
        <v>140</v>
      </c>
      <c r="P224" s="57">
        <f>P46</f>
        <v>2004</v>
      </c>
    </row>
    <row r="225" spans="1:16" ht="23.25" customHeight="1" x14ac:dyDescent="0.25">
      <c r="A225" s="112" t="s">
        <v>140</v>
      </c>
      <c r="B225" s="139">
        <v>100</v>
      </c>
      <c r="C225" s="61">
        <v>19</v>
      </c>
      <c r="D225" s="61">
        <v>13.38</v>
      </c>
      <c r="E225" s="61">
        <v>11.62</v>
      </c>
      <c r="F225" s="61">
        <v>262.35000000000002</v>
      </c>
      <c r="G225" s="61">
        <v>0.13</v>
      </c>
      <c r="H225" s="61">
        <v>1.08</v>
      </c>
      <c r="I225" s="61">
        <v>0.08</v>
      </c>
      <c r="J225" s="61">
        <v>0.34</v>
      </c>
      <c r="K225" s="61">
        <v>172.25</v>
      </c>
      <c r="L225" s="61">
        <v>23.22</v>
      </c>
      <c r="M225" s="61">
        <v>147.86000000000001</v>
      </c>
      <c r="N225" s="61">
        <v>1.43</v>
      </c>
      <c r="O225" s="57">
        <v>498</v>
      </c>
      <c r="P225" s="57">
        <f>[1]Младшие!P189</f>
        <v>2004</v>
      </c>
    </row>
    <row r="226" spans="1:16" ht="22.5" customHeight="1" x14ac:dyDescent="0.25">
      <c r="A226" s="112" t="s">
        <v>171</v>
      </c>
      <c r="B226" s="139">
        <v>180</v>
      </c>
      <c r="C226" s="61">
        <v>3.73</v>
      </c>
      <c r="D226" s="61">
        <v>6.35</v>
      </c>
      <c r="E226" s="61">
        <v>26.7</v>
      </c>
      <c r="F226" s="61">
        <v>183.82</v>
      </c>
      <c r="G226" s="61">
        <v>0.12</v>
      </c>
      <c r="H226" s="61">
        <v>9.11</v>
      </c>
      <c r="I226" s="61">
        <v>0.28999999999999998</v>
      </c>
      <c r="J226" s="61">
        <v>0.72</v>
      </c>
      <c r="K226" s="61">
        <v>99.6</v>
      </c>
      <c r="L226" s="61">
        <v>48</v>
      </c>
      <c r="M226" s="61">
        <v>126</v>
      </c>
      <c r="N226" s="61">
        <v>1.32</v>
      </c>
      <c r="O226" s="57">
        <v>217</v>
      </c>
      <c r="P226" s="57">
        <v>2004</v>
      </c>
    </row>
    <row r="227" spans="1:16" ht="22.5" customHeight="1" x14ac:dyDescent="0.25">
      <c r="A227" s="76" t="s">
        <v>113</v>
      </c>
      <c r="B227" s="139">
        <f>B100</f>
        <v>200</v>
      </c>
      <c r="C227" s="61">
        <v>1.4</v>
      </c>
      <c r="D227" s="61">
        <v>0</v>
      </c>
      <c r="E227" s="61">
        <v>29</v>
      </c>
      <c r="F227" s="61">
        <v>122</v>
      </c>
      <c r="G227" s="61">
        <v>0.02</v>
      </c>
      <c r="H227" s="61">
        <v>2.4</v>
      </c>
      <c r="I227" s="61">
        <f>I100</f>
        <v>0</v>
      </c>
      <c r="J227" s="61">
        <f>J100</f>
        <v>0.04</v>
      </c>
      <c r="K227" s="61">
        <v>22.46</v>
      </c>
      <c r="L227" s="61">
        <v>7.26</v>
      </c>
      <c r="M227" s="61">
        <v>18.5</v>
      </c>
      <c r="N227" s="61">
        <v>0.1</v>
      </c>
      <c r="O227" s="57">
        <v>648</v>
      </c>
      <c r="P227" s="57">
        <f>P100</f>
        <v>2004</v>
      </c>
    </row>
    <row r="228" spans="1:16" ht="21.75" customHeight="1" x14ac:dyDescent="0.25">
      <c r="A228" s="62" t="s">
        <v>110</v>
      </c>
      <c r="B228" s="139">
        <f>B201</f>
        <v>45</v>
      </c>
      <c r="C228" s="61">
        <f>C201</f>
        <v>2.4700000000000002</v>
      </c>
      <c r="D228" s="61">
        <f>D201</f>
        <v>0.54</v>
      </c>
      <c r="E228" s="61">
        <f>E201</f>
        <v>16.3</v>
      </c>
      <c r="F228" s="61">
        <v>82.03</v>
      </c>
      <c r="G228" s="61">
        <f>G201</f>
        <v>0.12</v>
      </c>
      <c r="H228" s="61">
        <f>H201</f>
        <v>0</v>
      </c>
      <c r="I228" s="61">
        <f>I201</f>
        <v>0</v>
      </c>
      <c r="J228" s="61">
        <f>J201</f>
        <v>0.41</v>
      </c>
      <c r="K228" s="61">
        <f>K201</f>
        <v>15.8</v>
      </c>
      <c r="L228" s="61">
        <v>7</v>
      </c>
      <c r="M228" s="61">
        <f>M201</f>
        <v>91.7</v>
      </c>
      <c r="N228" s="61">
        <f>N201</f>
        <v>0.4</v>
      </c>
      <c r="O228" s="61" t="str">
        <f>O201</f>
        <v>ТК</v>
      </c>
      <c r="P228" s="57"/>
    </row>
    <row r="229" spans="1:16" ht="21.75" customHeight="1" x14ac:dyDescent="0.25">
      <c r="A229" s="63" t="s">
        <v>35</v>
      </c>
      <c r="B229" s="64"/>
      <c r="C229" s="65">
        <f>SUM(C223:C228)</f>
        <v>32.659999999999997</v>
      </c>
      <c r="D229" s="65">
        <f t="shared" ref="D229:N229" si="36">SUM(D223:D228)</f>
        <v>29.770000000000003</v>
      </c>
      <c r="E229" s="65">
        <f t="shared" si="36"/>
        <v>120.91</v>
      </c>
      <c r="F229" s="65">
        <f t="shared" si="36"/>
        <v>913.8</v>
      </c>
      <c r="G229" s="65">
        <f t="shared" si="36"/>
        <v>0.46</v>
      </c>
      <c r="H229" s="65">
        <f t="shared" si="36"/>
        <v>36.099999999999994</v>
      </c>
      <c r="I229" s="65">
        <f t="shared" si="36"/>
        <v>0.37</v>
      </c>
      <c r="J229" s="65">
        <f t="shared" si="36"/>
        <v>2.96</v>
      </c>
      <c r="K229" s="65">
        <f t="shared" si="36"/>
        <v>391.85</v>
      </c>
      <c r="L229" s="65">
        <f t="shared" si="36"/>
        <v>129.69</v>
      </c>
      <c r="M229" s="65">
        <f t="shared" si="36"/>
        <v>452.51</v>
      </c>
      <c r="N229" s="65">
        <f t="shared" si="36"/>
        <v>4.8</v>
      </c>
      <c r="O229" s="65"/>
      <c r="P229" s="65"/>
    </row>
    <row r="230" spans="1:16" ht="21" customHeight="1" x14ac:dyDescent="0.25">
      <c r="A230" s="63" t="s">
        <v>38</v>
      </c>
      <c r="B230" s="64"/>
      <c r="C230" s="65">
        <f t="shared" ref="C230:N230" si="37">C221+C229</f>
        <v>50.56</v>
      </c>
      <c r="D230" s="65">
        <f t="shared" si="37"/>
        <v>44.980000000000004</v>
      </c>
      <c r="E230" s="65">
        <f t="shared" si="37"/>
        <v>191.51999999999998</v>
      </c>
      <c r="F230" s="65">
        <f t="shared" si="37"/>
        <v>1420.25</v>
      </c>
      <c r="G230" s="65">
        <f t="shared" si="37"/>
        <v>0.72</v>
      </c>
      <c r="H230" s="65">
        <f t="shared" si="37"/>
        <v>38.159999999999997</v>
      </c>
      <c r="I230" s="65">
        <f t="shared" si="37"/>
        <v>0.45</v>
      </c>
      <c r="J230" s="65">
        <f t="shared" si="37"/>
        <v>4.6400000000000006</v>
      </c>
      <c r="K230" s="65">
        <f t="shared" si="37"/>
        <v>562.46</v>
      </c>
      <c r="L230" s="65">
        <f t="shared" si="37"/>
        <v>187.51999999999998</v>
      </c>
      <c r="M230" s="65">
        <f t="shared" si="37"/>
        <v>953.06</v>
      </c>
      <c r="N230" s="65">
        <f t="shared" si="37"/>
        <v>8.4700000000000006</v>
      </c>
      <c r="O230" s="65"/>
      <c r="P230" s="65"/>
    </row>
    <row r="231" spans="1:16" ht="23.25" customHeight="1" x14ac:dyDescent="0.25">
      <c r="A231" s="81"/>
      <c r="B231" s="82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</row>
    <row r="232" spans="1:16" ht="17.25" customHeight="1" x14ac:dyDescent="0.25">
      <c r="A232" s="203" t="s">
        <v>162</v>
      </c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</row>
    <row r="233" spans="1:16" ht="14.25" customHeight="1" x14ac:dyDescent="0.25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</row>
    <row r="234" spans="1:16" ht="34.5" customHeight="1" x14ac:dyDescent="0.25">
      <c r="A234" s="215" t="s">
        <v>208</v>
      </c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</row>
    <row r="235" spans="1:16" ht="20.25" customHeight="1" x14ac:dyDescent="0.25">
      <c r="A235" s="54" t="s">
        <v>129</v>
      </c>
      <c r="B235" s="82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</row>
    <row r="236" spans="1:16" ht="19.5" customHeight="1" x14ac:dyDescent="0.25">
      <c r="A236" s="55" t="s">
        <v>119</v>
      </c>
      <c r="B236" s="82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</row>
    <row r="237" spans="1:16" ht="20.25" customHeight="1" x14ac:dyDescent="0.25">
      <c r="A237" s="55" t="s">
        <v>196</v>
      </c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</row>
    <row r="238" spans="1:16" ht="17.25" customHeight="1" x14ac:dyDescent="0.25">
      <c r="A238" s="17"/>
      <c r="B238" s="183"/>
      <c r="C238" s="183"/>
      <c r="D238" s="183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1:16" ht="25.5" customHeight="1" x14ac:dyDescent="0.25">
      <c r="A239" s="210" t="s">
        <v>24</v>
      </c>
      <c r="B239" s="210" t="s">
        <v>25</v>
      </c>
      <c r="C239" s="210" t="s">
        <v>0</v>
      </c>
      <c r="D239" s="210"/>
      <c r="E239" s="210"/>
      <c r="F239" s="210" t="s">
        <v>33</v>
      </c>
      <c r="G239" s="211" t="s">
        <v>4</v>
      </c>
      <c r="H239" s="212"/>
      <c r="I239" s="212"/>
      <c r="J239" s="213"/>
      <c r="K239" s="210" t="s">
        <v>5</v>
      </c>
      <c r="L239" s="210"/>
      <c r="M239" s="210"/>
      <c r="N239" s="210"/>
      <c r="O239" s="210" t="s">
        <v>31</v>
      </c>
      <c r="P239" s="210" t="s">
        <v>32</v>
      </c>
    </row>
    <row r="240" spans="1:16" ht="22.5" customHeight="1" x14ac:dyDescent="0.25">
      <c r="A240" s="210"/>
      <c r="B240" s="210"/>
      <c r="C240" s="139" t="s">
        <v>27</v>
      </c>
      <c r="D240" s="139" t="s">
        <v>28</v>
      </c>
      <c r="E240" s="139" t="s">
        <v>29</v>
      </c>
      <c r="F240" s="210"/>
      <c r="G240" s="139" t="s">
        <v>30</v>
      </c>
      <c r="H240" s="139" t="s">
        <v>1</v>
      </c>
      <c r="I240" s="139" t="s">
        <v>2</v>
      </c>
      <c r="J240" s="139" t="s">
        <v>3</v>
      </c>
      <c r="K240" s="139" t="s">
        <v>6</v>
      </c>
      <c r="L240" s="139" t="s">
        <v>8</v>
      </c>
      <c r="M240" s="139" t="s">
        <v>7</v>
      </c>
      <c r="N240" s="139" t="s">
        <v>9</v>
      </c>
      <c r="O240" s="210"/>
      <c r="P240" s="210"/>
    </row>
    <row r="241" spans="1:16" ht="24" customHeight="1" x14ac:dyDescent="0.25">
      <c r="A241" s="139">
        <v>1</v>
      </c>
      <c r="B241" s="139">
        <v>2</v>
      </c>
      <c r="C241" s="139">
        <v>3</v>
      </c>
      <c r="D241" s="139">
        <v>4</v>
      </c>
      <c r="E241" s="139">
        <v>5</v>
      </c>
      <c r="F241" s="139">
        <v>6</v>
      </c>
      <c r="G241" s="139">
        <v>7</v>
      </c>
      <c r="H241" s="139">
        <v>8</v>
      </c>
      <c r="I241" s="139">
        <v>9</v>
      </c>
      <c r="J241" s="139">
        <v>10</v>
      </c>
      <c r="K241" s="139">
        <v>11</v>
      </c>
      <c r="L241" s="139">
        <v>12</v>
      </c>
      <c r="M241" s="139">
        <v>13</v>
      </c>
      <c r="N241" s="139">
        <v>14</v>
      </c>
      <c r="O241" s="139">
        <v>15</v>
      </c>
      <c r="P241" s="139">
        <v>16</v>
      </c>
    </row>
    <row r="242" spans="1:16" ht="21" customHeight="1" x14ac:dyDescent="0.25">
      <c r="A242" s="207" t="s">
        <v>10</v>
      </c>
      <c r="B242" s="208"/>
      <c r="C242" s="208"/>
      <c r="D242" s="208"/>
      <c r="E242" s="208"/>
      <c r="F242" s="208"/>
      <c r="G242" s="208"/>
      <c r="H242" s="208"/>
      <c r="I242" s="208"/>
      <c r="J242" s="208"/>
      <c r="K242" s="208"/>
      <c r="L242" s="208"/>
      <c r="M242" s="208"/>
      <c r="N242" s="208"/>
      <c r="O242" s="208"/>
      <c r="P242" s="209"/>
    </row>
    <row r="243" spans="1:16" ht="20.25" customHeight="1" x14ac:dyDescent="0.25">
      <c r="A243" s="77" t="str">
        <f>'дети 7-11 лет'!A241</f>
        <v>Омлет натуральный запеченый</v>
      </c>
      <c r="B243" s="139">
        <f>'дети 7-11 лет'!B241</f>
        <v>150</v>
      </c>
      <c r="C243" s="111">
        <f>'дети 7-11 лет'!C241</f>
        <v>14.6</v>
      </c>
      <c r="D243" s="111">
        <f>'дети 7-11 лет'!D241</f>
        <v>19.7</v>
      </c>
      <c r="E243" s="111">
        <f>'дети 7-11 лет'!E241</f>
        <v>2.63</v>
      </c>
      <c r="F243" s="111">
        <f>'дети 7-11 лет'!F241</f>
        <v>266</v>
      </c>
      <c r="G243" s="111">
        <f>'дети 7-11 лет'!G241</f>
        <v>0.08</v>
      </c>
      <c r="H243" s="111">
        <f>'дети 7-11 лет'!H241</f>
        <v>0.5</v>
      </c>
      <c r="I243" s="111">
        <f>'дети 7-11 лет'!I241</f>
        <v>0.3</v>
      </c>
      <c r="J243" s="111">
        <f>'дети 7-11 лет'!J241</f>
        <v>0.69</v>
      </c>
      <c r="K243" s="111">
        <f>'дети 7-11 лет'!K241</f>
        <v>226</v>
      </c>
      <c r="L243" s="111">
        <f>'дети 7-11 лет'!L241</f>
        <v>18.47</v>
      </c>
      <c r="M243" s="111">
        <f>'дети 7-11 лет'!M241</f>
        <v>338</v>
      </c>
      <c r="N243" s="113">
        <f>'дети 7-11 лет'!N241</f>
        <v>1.31</v>
      </c>
      <c r="O243" s="115">
        <f>'дети 7-11 лет'!O241</f>
        <v>340</v>
      </c>
      <c r="P243" s="115">
        <f>'дети 7-11 лет'!P241</f>
        <v>2004</v>
      </c>
    </row>
    <row r="244" spans="1:16" ht="21" customHeight="1" x14ac:dyDescent="0.25">
      <c r="A244" s="77" t="str">
        <f>'дети 7-11 лет'!A242</f>
        <v>Бутерброд с колбасой п/к</v>
      </c>
      <c r="B244" s="139" t="str">
        <f>'дети 7-11 лет'!B242</f>
        <v>20/20</v>
      </c>
      <c r="C244" s="111">
        <f>'дети 7-11 лет'!C242</f>
        <v>4.54</v>
      </c>
      <c r="D244" s="111">
        <f>'дети 7-11 лет'!D242</f>
        <v>7.82</v>
      </c>
      <c r="E244" s="111">
        <f>'дети 7-11 лет'!E242</f>
        <v>9.7200000000000006</v>
      </c>
      <c r="F244" s="111">
        <f>'дети 7-11 лет'!F242</f>
        <v>127</v>
      </c>
      <c r="G244" s="111">
        <f>'дети 7-11 лет'!G242</f>
        <v>7.0000000000000007E-2</v>
      </c>
      <c r="H244" s="111">
        <f>'дети 7-11 лет'!H242</f>
        <v>0</v>
      </c>
      <c r="I244" s="111">
        <f>'дети 7-11 лет'!I242</f>
        <v>0</v>
      </c>
      <c r="J244" s="111">
        <f>'дети 7-11 лет'!J242</f>
        <v>0.36</v>
      </c>
      <c r="K244" s="111">
        <f>'дети 7-11 лет'!K242</f>
        <v>10</v>
      </c>
      <c r="L244" s="111">
        <f>'дети 7-11 лет'!L242</f>
        <v>14.4</v>
      </c>
      <c r="M244" s="111">
        <f>'дети 7-11 лет'!M242</f>
        <v>65</v>
      </c>
      <c r="N244" s="113">
        <f>'дети 7-11 лет'!N242</f>
        <v>0.96</v>
      </c>
      <c r="O244" s="115">
        <f>'дети 7-11 лет'!O242</f>
        <v>6</v>
      </c>
      <c r="P244" s="115">
        <f>'дети 7-11 лет'!P242</f>
        <v>2004</v>
      </c>
    </row>
    <row r="245" spans="1:16" ht="21" customHeight="1" x14ac:dyDescent="0.25">
      <c r="A245" s="77" t="str">
        <f>'дети 7-11 лет'!A243</f>
        <v>Чай с сахаром</v>
      </c>
      <c r="B245" s="139">
        <f>'дети 7-11 лет'!B243</f>
        <v>200</v>
      </c>
      <c r="C245" s="111">
        <f>'дети 7-11 лет'!C243</f>
        <v>0.1</v>
      </c>
      <c r="D245" s="111">
        <f>'дети 7-11 лет'!D243</f>
        <v>0</v>
      </c>
      <c r="E245" s="111">
        <f>'дети 7-11 лет'!E243</f>
        <v>15</v>
      </c>
      <c r="F245" s="111">
        <f>'дети 7-11 лет'!F243</f>
        <v>65</v>
      </c>
      <c r="G245" s="111">
        <f>'дети 7-11 лет'!G243</f>
        <v>0</v>
      </c>
      <c r="H245" s="111">
        <f>'дети 7-11 лет'!H243</f>
        <v>0.02</v>
      </c>
      <c r="I245" s="111">
        <f>'дети 7-11 лет'!I243</f>
        <v>0</v>
      </c>
      <c r="J245" s="111">
        <f>'дети 7-11 лет'!J243</f>
        <v>0</v>
      </c>
      <c r="K245" s="111">
        <f>'дети 7-11 лет'!K243</f>
        <v>11</v>
      </c>
      <c r="L245" s="111">
        <f>'дети 7-11 лет'!L243</f>
        <v>1.3</v>
      </c>
      <c r="M245" s="111">
        <f>'дети 7-11 лет'!M243</f>
        <v>3</v>
      </c>
      <c r="N245" s="113">
        <f>'дети 7-11 лет'!N243</f>
        <v>0.3</v>
      </c>
      <c r="O245" s="115">
        <f>'дети 7-11 лет'!O243</f>
        <v>685</v>
      </c>
      <c r="P245" s="115">
        <f>'дети 7-11 лет'!P243</f>
        <v>2004</v>
      </c>
    </row>
    <row r="246" spans="1:16" ht="21.75" customHeight="1" x14ac:dyDescent="0.25">
      <c r="A246" s="58" t="s">
        <v>35</v>
      </c>
      <c r="B246" s="139"/>
      <c r="C246" s="59">
        <f>SUM(C243:C245)</f>
        <v>19.240000000000002</v>
      </c>
      <c r="D246" s="59">
        <f t="shared" ref="D246:N246" si="38">SUM(D243:D245)</f>
        <v>27.52</v>
      </c>
      <c r="E246" s="59">
        <f t="shared" si="38"/>
        <v>27.35</v>
      </c>
      <c r="F246" s="59">
        <f t="shared" si="38"/>
        <v>458</v>
      </c>
      <c r="G246" s="59">
        <f t="shared" si="38"/>
        <v>0.15000000000000002</v>
      </c>
      <c r="H246" s="59">
        <f t="shared" si="38"/>
        <v>0.52</v>
      </c>
      <c r="I246" s="59">
        <f t="shared" si="38"/>
        <v>0.3</v>
      </c>
      <c r="J246" s="59">
        <f t="shared" si="38"/>
        <v>1.0499999999999998</v>
      </c>
      <c r="K246" s="59">
        <f t="shared" si="38"/>
        <v>247</v>
      </c>
      <c r="L246" s="59">
        <f t="shared" si="38"/>
        <v>34.169999999999995</v>
      </c>
      <c r="M246" s="59">
        <f t="shared" si="38"/>
        <v>406</v>
      </c>
      <c r="N246" s="59">
        <f t="shared" si="38"/>
        <v>2.57</v>
      </c>
      <c r="O246" s="111"/>
      <c r="P246" s="111"/>
    </row>
    <row r="247" spans="1:16" ht="22.5" customHeight="1" x14ac:dyDescent="0.25">
      <c r="A247" s="207" t="s">
        <v>11</v>
      </c>
      <c r="B247" s="208"/>
      <c r="C247" s="208"/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9"/>
    </row>
    <row r="248" spans="1:16" ht="23.25" customHeight="1" x14ac:dyDescent="0.25">
      <c r="A248" s="76" t="s">
        <v>154</v>
      </c>
      <c r="B248" s="64">
        <v>100</v>
      </c>
      <c r="C248" s="89">
        <v>1.8</v>
      </c>
      <c r="D248" s="89">
        <v>8.1999999999999993</v>
      </c>
      <c r="E248" s="89">
        <v>12</v>
      </c>
      <c r="F248" s="61">
        <v>142.84</v>
      </c>
      <c r="G248" s="89">
        <v>0.02</v>
      </c>
      <c r="H248" s="89">
        <v>9.07</v>
      </c>
      <c r="I248" s="89">
        <v>0</v>
      </c>
      <c r="J248" s="89">
        <v>2.2999999999999998</v>
      </c>
      <c r="K248" s="89">
        <v>26.15</v>
      </c>
      <c r="L248" s="89">
        <v>19</v>
      </c>
      <c r="M248" s="89">
        <v>38</v>
      </c>
      <c r="N248" s="89">
        <v>1.8</v>
      </c>
      <c r="O248" s="131">
        <v>25</v>
      </c>
      <c r="P248" s="130">
        <v>2003</v>
      </c>
    </row>
    <row r="249" spans="1:16" ht="21.75" customHeight="1" x14ac:dyDescent="0.25">
      <c r="A249" s="112" t="s">
        <v>175</v>
      </c>
      <c r="B249" s="139">
        <v>250</v>
      </c>
      <c r="C249" s="61">
        <v>6.4</v>
      </c>
      <c r="D249" s="61">
        <v>4.43</v>
      </c>
      <c r="E249" s="61">
        <v>28.25</v>
      </c>
      <c r="F249" s="61">
        <v>185.26</v>
      </c>
      <c r="G249" s="61">
        <v>0.2</v>
      </c>
      <c r="H249" s="61">
        <v>1.67</v>
      </c>
      <c r="I249" s="61">
        <v>0.05</v>
      </c>
      <c r="J249" s="61">
        <v>0.23</v>
      </c>
      <c r="K249" s="61">
        <v>19</v>
      </c>
      <c r="L249" s="61">
        <v>25.5</v>
      </c>
      <c r="M249" s="61">
        <v>134.5</v>
      </c>
      <c r="N249" s="61">
        <v>0.93</v>
      </c>
      <c r="O249" s="57">
        <v>110</v>
      </c>
      <c r="P249" s="57">
        <v>2004</v>
      </c>
    </row>
    <row r="250" spans="1:16" ht="21" customHeight="1" x14ac:dyDescent="0.25">
      <c r="A250" s="60" t="s">
        <v>159</v>
      </c>
      <c r="B250" s="139">
        <v>100</v>
      </c>
      <c r="C250" s="61">
        <v>11.78</v>
      </c>
      <c r="D250" s="61">
        <v>10.119999999999999</v>
      </c>
      <c r="E250" s="61">
        <v>2.93</v>
      </c>
      <c r="F250" s="61">
        <v>150</v>
      </c>
      <c r="G250" s="61">
        <v>0.05</v>
      </c>
      <c r="H250" s="61">
        <v>1.44</v>
      </c>
      <c r="I250" s="61">
        <v>0.15</v>
      </c>
      <c r="J250" s="61">
        <v>0.96</v>
      </c>
      <c r="K250" s="61">
        <v>38.9</v>
      </c>
      <c r="L250" s="61">
        <v>25.17</v>
      </c>
      <c r="M250" s="61">
        <v>190.5</v>
      </c>
      <c r="N250" s="61">
        <v>0.91</v>
      </c>
      <c r="O250" s="57">
        <v>423</v>
      </c>
      <c r="P250" s="57">
        <v>2004</v>
      </c>
    </row>
    <row r="251" spans="1:16" ht="21" customHeight="1" x14ac:dyDescent="0.25">
      <c r="A251" s="60" t="s">
        <v>84</v>
      </c>
      <c r="B251" s="139" t="s">
        <v>121</v>
      </c>
      <c r="C251" s="61">
        <v>7.87</v>
      </c>
      <c r="D251" s="61">
        <v>6.6</v>
      </c>
      <c r="E251" s="61">
        <v>39.909999999999997</v>
      </c>
      <c r="F251" s="61">
        <v>267.27999999999997</v>
      </c>
      <c r="G251" s="61">
        <v>7.0000000000000007E-2</v>
      </c>
      <c r="H251" s="61">
        <v>0.02</v>
      </c>
      <c r="I251" s="61">
        <v>0</v>
      </c>
      <c r="J251" s="61">
        <v>0.96</v>
      </c>
      <c r="K251" s="61">
        <v>11.18</v>
      </c>
      <c r="L251" s="61">
        <v>19.72</v>
      </c>
      <c r="M251" s="61">
        <v>42.84</v>
      </c>
      <c r="N251" s="61">
        <v>0.89</v>
      </c>
      <c r="O251" s="57">
        <v>332</v>
      </c>
      <c r="P251" s="57">
        <v>2004</v>
      </c>
    </row>
    <row r="252" spans="1:16" ht="22.5" customHeight="1" x14ac:dyDescent="0.25">
      <c r="A252" s="112" t="s">
        <v>116</v>
      </c>
      <c r="B252" s="139">
        <v>200</v>
      </c>
      <c r="C252" s="61">
        <v>1</v>
      </c>
      <c r="D252" s="61">
        <v>0.2</v>
      </c>
      <c r="E252" s="61">
        <v>29.1</v>
      </c>
      <c r="F252" s="61">
        <v>100</v>
      </c>
      <c r="G252" s="61">
        <v>0.04</v>
      </c>
      <c r="H252" s="61">
        <v>3.28</v>
      </c>
      <c r="I252" s="61">
        <v>0</v>
      </c>
      <c r="J252" s="61">
        <v>0.24</v>
      </c>
      <c r="K252" s="61">
        <v>46</v>
      </c>
      <c r="L252" s="61">
        <v>19</v>
      </c>
      <c r="M252" s="61">
        <v>25.7</v>
      </c>
      <c r="N252" s="61">
        <v>1.52</v>
      </c>
      <c r="O252" s="57">
        <v>638</v>
      </c>
      <c r="P252" s="57">
        <v>2004</v>
      </c>
    </row>
    <row r="253" spans="1:16" ht="22.5" customHeight="1" x14ac:dyDescent="0.25">
      <c r="A253" s="62" t="s">
        <v>110</v>
      </c>
      <c r="B253" s="139">
        <f>B228</f>
        <v>45</v>
      </c>
      <c r="C253" s="61">
        <f>C228</f>
        <v>2.4700000000000002</v>
      </c>
      <c r="D253" s="61">
        <f>D228</f>
        <v>0.54</v>
      </c>
      <c r="E253" s="61">
        <f>E228</f>
        <v>16.3</v>
      </c>
      <c r="F253" s="61">
        <v>82.03</v>
      </c>
      <c r="G253" s="61">
        <f t="shared" ref="G253:O253" si="39">G228</f>
        <v>0.12</v>
      </c>
      <c r="H253" s="61">
        <f t="shared" si="39"/>
        <v>0</v>
      </c>
      <c r="I253" s="61">
        <f t="shared" si="39"/>
        <v>0</v>
      </c>
      <c r="J253" s="61">
        <f t="shared" si="39"/>
        <v>0.41</v>
      </c>
      <c r="K253" s="61">
        <f t="shared" si="39"/>
        <v>15.8</v>
      </c>
      <c r="L253" s="61">
        <f t="shared" si="39"/>
        <v>7</v>
      </c>
      <c r="M253" s="61">
        <f t="shared" si="39"/>
        <v>91.7</v>
      </c>
      <c r="N253" s="61">
        <f t="shared" si="39"/>
        <v>0.4</v>
      </c>
      <c r="O253" s="61" t="str">
        <f t="shared" si="39"/>
        <v>ТК</v>
      </c>
      <c r="P253" s="57"/>
    </row>
    <row r="254" spans="1:16" ht="22.5" customHeight="1" x14ac:dyDescent="0.25">
      <c r="A254" s="63" t="s">
        <v>35</v>
      </c>
      <c r="B254" s="64"/>
      <c r="C254" s="65">
        <f>SUM(C248:C253)</f>
        <v>31.32</v>
      </c>
      <c r="D254" s="65">
        <f t="shared" ref="D254:N254" si="40">SUM(D248:D253)</f>
        <v>30.09</v>
      </c>
      <c r="E254" s="65">
        <f t="shared" si="40"/>
        <v>128.49</v>
      </c>
      <c r="F254" s="65">
        <f t="shared" si="40"/>
        <v>927.41</v>
      </c>
      <c r="G254" s="65">
        <f t="shared" si="40"/>
        <v>0.5</v>
      </c>
      <c r="H254" s="65">
        <f t="shared" si="40"/>
        <v>15.479999999999999</v>
      </c>
      <c r="I254" s="65">
        <f t="shared" si="40"/>
        <v>0.2</v>
      </c>
      <c r="J254" s="65">
        <f t="shared" si="40"/>
        <v>5.0999999999999996</v>
      </c>
      <c r="K254" s="65">
        <f t="shared" si="40"/>
        <v>157.03</v>
      </c>
      <c r="L254" s="65">
        <f t="shared" si="40"/>
        <v>115.39</v>
      </c>
      <c r="M254" s="65">
        <f t="shared" si="40"/>
        <v>523.24</v>
      </c>
      <c r="N254" s="65">
        <f t="shared" si="40"/>
        <v>6.4500000000000011</v>
      </c>
      <c r="O254" s="65"/>
      <c r="P254" s="65"/>
    </row>
    <row r="255" spans="1:16" ht="21" customHeight="1" x14ac:dyDescent="0.25">
      <c r="A255" s="63" t="s">
        <v>38</v>
      </c>
      <c r="B255" s="64"/>
      <c r="C255" s="65">
        <f t="shared" ref="C255:N255" si="41">C246+C254</f>
        <v>50.56</v>
      </c>
      <c r="D255" s="65">
        <f t="shared" si="41"/>
        <v>57.61</v>
      </c>
      <c r="E255" s="65">
        <f t="shared" si="41"/>
        <v>155.84</v>
      </c>
      <c r="F255" s="65">
        <f t="shared" si="41"/>
        <v>1385.4099999999999</v>
      </c>
      <c r="G255" s="65">
        <f t="shared" si="41"/>
        <v>0.65</v>
      </c>
      <c r="H255" s="65">
        <f t="shared" si="41"/>
        <v>15.999999999999998</v>
      </c>
      <c r="I255" s="65">
        <f t="shared" si="41"/>
        <v>0.5</v>
      </c>
      <c r="J255" s="65">
        <f t="shared" si="41"/>
        <v>6.1499999999999995</v>
      </c>
      <c r="K255" s="65">
        <f t="shared" si="41"/>
        <v>404.03</v>
      </c>
      <c r="L255" s="65">
        <f t="shared" si="41"/>
        <v>149.56</v>
      </c>
      <c r="M255" s="65">
        <f t="shared" si="41"/>
        <v>929.24</v>
      </c>
      <c r="N255" s="65">
        <f t="shared" si="41"/>
        <v>9.0200000000000014</v>
      </c>
      <c r="O255" s="65"/>
      <c r="P255" s="65"/>
    </row>
    <row r="256" spans="1:16" ht="21.75" customHeight="1" x14ac:dyDescent="0.25">
      <c r="A256" s="81"/>
      <c r="B256" s="82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</row>
    <row r="257" spans="1:16" ht="17.25" customHeight="1" x14ac:dyDescent="0.25">
      <c r="A257" s="203" t="s">
        <v>162</v>
      </c>
      <c r="B257" s="203"/>
      <c r="C257" s="203"/>
      <c r="D257" s="203"/>
      <c r="E257" s="203"/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</row>
    <row r="258" spans="1:16" ht="14.25" customHeight="1" x14ac:dyDescent="0.25">
      <c r="A258" s="81"/>
      <c r="B258" s="82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</row>
    <row r="259" spans="1:16" ht="34.5" customHeight="1" x14ac:dyDescent="0.25">
      <c r="A259" s="215" t="s">
        <v>208</v>
      </c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</row>
    <row r="260" spans="1:16" ht="34.5" customHeight="1" x14ac:dyDescent="0.25">
      <c r="A260" s="54" t="s">
        <v>130</v>
      </c>
      <c r="B260" s="141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</row>
    <row r="261" spans="1:16" ht="21" customHeight="1" x14ac:dyDescent="0.25">
      <c r="A261" s="55" t="s">
        <v>119</v>
      </c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</row>
    <row r="262" spans="1:16" ht="21" customHeight="1" x14ac:dyDescent="0.25">
      <c r="A262" s="55" t="s">
        <v>196</v>
      </c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</row>
    <row r="263" spans="1:16" ht="21.75" customHeight="1" x14ac:dyDescent="0.25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</row>
    <row r="264" spans="1:16" ht="25.5" customHeight="1" x14ac:dyDescent="0.25">
      <c r="A264" s="210" t="s">
        <v>24</v>
      </c>
      <c r="B264" s="210" t="s">
        <v>25</v>
      </c>
      <c r="C264" s="210" t="s">
        <v>0</v>
      </c>
      <c r="D264" s="210"/>
      <c r="E264" s="210"/>
      <c r="F264" s="210" t="s">
        <v>33</v>
      </c>
      <c r="G264" s="211" t="s">
        <v>4</v>
      </c>
      <c r="H264" s="212"/>
      <c r="I264" s="212"/>
      <c r="J264" s="213"/>
      <c r="K264" s="210" t="s">
        <v>5</v>
      </c>
      <c r="L264" s="210"/>
      <c r="M264" s="210"/>
      <c r="N264" s="210"/>
      <c r="O264" s="210" t="s">
        <v>31</v>
      </c>
      <c r="P264" s="210" t="s">
        <v>32</v>
      </c>
    </row>
    <row r="265" spans="1:16" ht="24.75" customHeight="1" x14ac:dyDescent="0.25">
      <c r="A265" s="210"/>
      <c r="B265" s="210"/>
      <c r="C265" s="139" t="s">
        <v>27</v>
      </c>
      <c r="D265" s="139" t="s">
        <v>28</v>
      </c>
      <c r="E265" s="139" t="s">
        <v>29</v>
      </c>
      <c r="F265" s="210"/>
      <c r="G265" s="139" t="s">
        <v>30</v>
      </c>
      <c r="H265" s="139" t="s">
        <v>1</v>
      </c>
      <c r="I265" s="139" t="s">
        <v>2</v>
      </c>
      <c r="J265" s="139" t="s">
        <v>3</v>
      </c>
      <c r="K265" s="139" t="s">
        <v>6</v>
      </c>
      <c r="L265" s="139" t="s">
        <v>8</v>
      </c>
      <c r="M265" s="139" t="s">
        <v>7</v>
      </c>
      <c r="N265" s="139" t="s">
        <v>9</v>
      </c>
      <c r="O265" s="210"/>
      <c r="P265" s="210"/>
    </row>
    <row r="266" spans="1:16" ht="18" customHeight="1" x14ac:dyDescent="0.25">
      <c r="A266" s="139">
        <v>1</v>
      </c>
      <c r="B266" s="139">
        <v>2</v>
      </c>
      <c r="C266" s="139">
        <v>3</v>
      </c>
      <c r="D266" s="139">
        <v>4</v>
      </c>
      <c r="E266" s="139">
        <v>5</v>
      </c>
      <c r="F266" s="139">
        <v>6</v>
      </c>
      <c r="G266" s="139">
        <v>7</v>
      </c>
      <c r="H266" s="139">
        <v>8</v>
      </c>
      <c r="I266" s="139">
        <v>9</v>
      </c>
      <c r="J266" s="139">
        <v>10</v>
      </c>
      <c r="K266" s="139">
        <v>11</v>
      </c>
      <c r="L266" s="139">
        <v>12</v>
      </c>
      <c r="M266" s="139">
        <v>13</v>
      </c>
      <c r="N266" s="139">
        <v>14</v>
      </c>
      <c r="O266" s="139">
        <v>15</v>
      </c>
      <c r="P266" s="139">
        <v>16</v>
      </c>
    </row>
    <row r="267" spans="1:16" ht="16.5" customHeight="1" x14ac:dyDescent="0.25">
      <c r="A267" s="207" t="s">
        <v>10</v>
      </c>
      <c r="B267" s="208"/>
      <c r="C267" s="208"/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9"/>
    </row>
    <row r="268" spans="1:16" ht="18" customHeight="1" x14ac:dyDescent="0.25">
      <c r="A268" s="77" t="str">
        <f t="shared" ref="A268:P268" si="42">A89</f>
        <v xml:space="preserve">Изделия колбасные вареные (сосиски) </v>
      </c>
      <c r="B268" s="139">
        <f t="shared" si="42"/>
        <v>50</v>
      </c>
      <c r="C268" s="111">
        <f t="shared" si="42"/>
        <v>5.2</v>
      </c>
      <c r="D268" s="111">
        <f t="shared" si="42"/>
        <v>10.45</v>
      </c>
      <c r="E268" s="111">
        <f t="shared" si="42"/>
        <v>0.43</v>
      </c>
      <c r="F268" s="111">
        <f t="shared" si="42"/>
        <v>115</v>
      </c>
      <c r="G268" s="111">
        <f t="shared" si="42"/>
        <v>7.0000000000000007E-2</v>
      </c>
      <c r="H268" s="111">
        <f t="shared" si="42"/>
        <v>0</v>
      </c>
      <c r="I268" s="111">
        <f t="shared" si="42"/>
        <v>0</v>
      </c>
      <c r="J268" s="111">
        <f t="shared" si="42"/>
        <v>0.2</v>
      </c>
      <c r="K268" s="111">
        <f t="shared" si="42"/>
        <v>15.5</v>
      </c>
      <c r="L268" s="111">
        <f t="shared" si="42"/>
        <v>8.5</v>
      </c>
      <c r="M268" s="111">
        <f t="shared" si="42"/>
        <v>67</v>
      </c>
      <c r="N268" s="113">
        <f t="shared" si="42"/>
        <v>0.09</v>
      </c>
      <c r="O268" s="115">
        <f t="shared" si="42"/>
        <v>413</v>
      </c>
      <c r="P268" s="115">
        <f t="shared" si="42"/>
        <v>2004</v>
      </c>
    </row>
    <row r="269" spans="1:16" ht="22.5" customHeight="1" x14ac:dyDescent="0.25">
      <c r="A269" s="77" t="str">
        <f>A90</f>
        <v>Макаронные изделия отварные с маслом сливочным</v>
      </c>
      <c r="B269" s="139" t="s">
        <v>23</v>
      </c>
      <c r="C269" s="111">
        <f t="shared" ref="C269:P269" si="43">C90</f>
        <v>5.48</v>
      </c>
      <c r="D269" s="111">
        <f t="shared" si="43"/>
        <v>5.5</v>
      </c>
      <c r="E269" s="111">
        <f t="shared" si="43"/>
        <v>33.26</v>
      </c>
      <c r="F269" s="111">
        <f t="shared" si="43"/>
        <v>206.62</v>
      </c>
      <c r="G269" s="111">
        <f t="shared" si="43"/>
        <v>0.06</v>
      </c>
      <c r="H269" s="111">
        <f t="shared" si="43"/>
        <v>0.02</v>
      </c>
      <c r="I269" s="111">
        <f t="shared" si="43"/>
        <v>0</v>
      </c>
      <c r="J269" s="111">
        <f t="shared" si="43"/>
        <v>0.8</v>
      </c>
      <c r="K269" s="111">
        <f t="shared" si="43"/>
        <v>9.32</v>
      </c>
      <c r="L269" s="111">
        <f t="shared" si="43"/>
        <v>8.1</v>
      </c>
      <c r="M269" s="111">
        <f t="shared" si="43"/>
        <v>35.700000000000003</v>
      </c>
      <c r="N269" s="113">
        <f t="shared" si="43"/>
        <v>0.74</v>
      </c>
      <c r="O269" s="115">
        <f t="shared" si="43"/>
        <v>332</v>
      </c>
      <c r="P269" s="115">
        <f t="shared" si="43"/>
        <v>2004</v>
      </c>
    </row>
    <row r="270" spans="1:16" ht="21.75" customHeight="1" x14ac:dyDescent="0.25">
      <c r="A270" s="77" t="str">
        <f>A91</f>
        <v>Батон пшеничный обогащенный</v>
      </c>
      <c r="B270" s="139">
        <f t="shared" ref="B270:O270" si="44">B91</f>
        <v>20</v>
      </c>
      <c r="C270" s="111">
        <f t="shared" si="44"/>
        <v>1.58</v>
      </c>
      <c r="D270" s="111">
        <f t="shared" si="44"/>
        <v>1.5</v>
      </c>
      <c r="E270" s="111">
        <f t="shared" si="44"/>
        <v>10.3</v>
      </c>
      <c r="F270" s="111">
        <f t="shared" si="44"/>
        <v>63.9</v>
      </c>
      <c r="G270" s="111">
        <f t="shared" si="44"/>
        <v>0.02</v>
      </c>
      <c r="H270" s="111">
        <f t="shared" si="44"/>
        <v>0</v>
      </c>
      <c r="I270" s="111">
        <f t="shared" si="44"/>
        <v>0</v>
      </c>
      <c r="J270" s="111">
        <f t="shared" si="44"/>
        <v>0.34</v>
      </c>
      <c r="K270" s="111">
        <f t="shared" si="44"/>
        <v>4.5999999999999996</v>
      </c>
      <c r="L270" s="111">
        <f t="shared" si="44"/>
        <v>6.6</v>
      </c>
      <c r="M270" s="111">
        <f t="shared" si="44"/>
        <v>67.400000000000006</v>
      </c>
      <c r="N270" s="113">
        <f t="shared" si="44"/>
        <v>0.22</v>
      </c>
      <c r="O270" s="115" t="str">
        <f t="shared" si="44"/>
        <v>ТК</v>
      </c>
      <c r="P270" s="115"/>
    </row>
    <row r="271" spans="1:16" ht="21.75" customHeight="1" x14ac:dyDescent="0.25">
      <c r="A271" s="77" t="str">
        <f>A92</f>
        <v>Чай с сахаром</v>
      </c>
      <c r="B271" s="139">
        <f t="shared" ref="B271:O271" si="45">B92</f>
        <v>200</v>
      </c>
      <c r="C271" s="111">
        <f t="shared" si="45"/>
        <v>0.1</v>
      </c>
      <c r="D271" s="111">
        <f t="shared" si="45"/>
        <v>0</v>
      </c>
      <c r="E271" s="111">
        <f t="shared" si="45"/>
        <v>15</v>
      </c>
      <c r="F271" s="111">
        <f t="shared" si="45"/>
        <v>65</v>
      </c>
      <c r="G271" s="111">
        <f t="shared" si="45"/>
        <v>0</v>
      </c>
      <c r="H271" s="111">
        <f t="shared" si="45"/>
        <v>0.02</v>
      </c>
      <c r="I271" s="111">
        <f t="shared" si="45"/>
        <v>0</v>
      </c>
      <c r="J271" s="111">
        <f t="shared" si="45"/>
        <v>0</v>
      </c>
      <c r="K271" s="111">
        <f t="shared" si="45"/>
        <v>11</v>
      </c>
      <c r="L271" s="111">
        <f t="shared" si="45"/>
        <v>1.3</v>
      </c>
      <c r="M271" s="111">
        <f t="shared" si="45"/>
        <v>3</v>
      </c>
      <c r="N271" s="113">
        <f t="shared" si="45"/>
        <v>0.3</v>
      </c>
      <c r="O271" s="115">
        <f t="shared" si="45"/>
        <v>685</v>
      </c>
      <c r="P271" s="115">
        <f>P92</f>
        <v>2004</v>
      </c>
    </row>
    <row r="272" spans="1:16" ht="21.75" customHeight="1" x14ac:dyDescent="0.25">
      <c r="A272" s="112" t="str">
        <f>A93</f>
        <v>Фрукт свежий сезонный (яблоко, груша, мандарин)</v>
      </c>
      <c r="B272" s="57">
        <f t="shared" ref="B272:O272" si="46">B93</f>
        <v>100</v>
      </c>
      <c r="C272" s="111">
        <f t="shared" si="46"/>
        <v>0.8</v>
      </c>
      <c r="D272" s="111">
        <f t="shared" si="46"/>
        <v>0.2</v>
      </c>
      <c r="E272" s="111">
        <f t="shared" si="46"/>
        <v>25</v>
      </c>
      <c r="F272" s="111">
        <f t="shared" si="46"/>
        <v>107.64</v>
      </c>
      <c r="G272" s="111">
        <f t="shared" si="46"/>
        <v>0.06</v>
      </c>
      <c r="H272" s="111">
        <f t="shared" si="46"/>
        <v>38</v>
      </c>
      <c r="I272" s="111">
        <f t="shared" si="46"/>
        <v>0</v>
      </c>
      <c r="J272" s="111">
        <f t="shared" si="46"/>
        <v>0.2</v>
      </c>
      <c r="K272" s="111">
        <f t="shared" si="46"/>
        <v>35</v>
      </c>
      <c r="L272" s="111">
        <f t="shared" si="46"/>
        <v>11</v>
      </c>
      <c r="M272" s="111">
        <f t="shared" si="46"/>
        <v>57</v>
      </c>
      <c r="N272" s="111">
        <f t="shared" si="46"/>
        <v>0.1</v>
      </c>
      <c r="O272" s="57" t="str">
        <f t="shared" si="46"/>
        <v>КК</v>
      </c>
      <c r="P272" s="57"/>
    </row>
    <row r="273" spans="1:16" ht="22.5" customHeight="1" x14ac:dyDescent="0.25">
      <c r="A273" s="58" t="s">
        <v>35</v>
      </c>
      <c r="B273" s="139"/>
      <c r="C273" s="59">
        <f>SUM(C268:C272)</f>
        <v>13.16</v>
      </c>
      <c r="D273" s="59">
        <f t="shared" ref="D273:N273" si="47">SUM(D268:D272)</f>
        <v>17.649999999999999</v>
      </c>
      <c r="E273" s="59">
        <f t="shared" si="47"/>
        <v>83.99</v>
      </c>
      <c r="F273" s="59">
        <f t="shared" si="47"/>
        <v>558.16</v>
      </c>
      <c r="G273" s="59">
        <f t="shared" si="47"/>
        <v>0.21</v>
      </c>
      <c r="H273" s="59">
        <f t="shared" si="47"/>
        <v>38.04</v>
      </c>
      <c r="I273" s="59">
        <f t="shared" si="47"/>
        <v>0</v>
      </c>
      <c r="J273" s="59">
        <f t="shared" si="47"/>
        <v>1.54</v>
      </c>
      <c r="K273" s="59">
        <f t="shared" si="47"/>
        <v>75.42</v>
      </c>
      <c r="L273" s="59">
        <f t="shared" si="47"/>
        <v>35.5</v>
      </c>
      <c r="M273" s="59">
        <f t="shared" si="47"/>
        <v>230.10000000000002</v>
      </c>
      <c r="N273" s="59">
        <f t="shared" si="47"/>
        <v>1.4500000000000002</v>
      </c>
      <c r="O273" s="111"/>
      <c r="P273" s="111"/>
    </row>
    <row r="274" spans="1:16" ht="18" customHeight="1" x14ac:dyDescent="0.25">
      <c r="A274" s="207" t="s">
        <v>11</v>
      </c>
      <c r="B274" s="208"/>
      <c r="C274" s="208"/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9"/>
    </row>
    <row r="275" spans="1:16" s="90" customFormat="1" ht="18" customHeight="1" x14ac:dyDescent="0.25">
      <c r="A275" s="112" t="s">
        <v>167</v>
      </c>
      <c r="B275" s="139" t="s">
        <v>158</v>
      </c>
      <c r="C275" s="61">
        <v>3.1</v>
      </c>
      <c r="D275" s="61">
        <v>5.83</v>
      </c>
      <c r="E275" s="61">
        <v>18.399999999999999</v>
      </c>
      <c r="F275" s="61">
        <v>142.37</v>
      </c>
      <c r="G275" s="61">
        <v>0.05</v>
      </c>
      <c r="H275" s="61">
        <v>11.98</v>
      </c>
      <c r="I275" s="61">
        <v>0</v>
      </c>
      <c r="J275" s="61">
        <v>2.38</v>
      </c>
      <c r="K275" s="61">
        <v>32.43</v>
      </c>
      <c r="L275" s="61">
        <v>22.25</v>
      </c>
      <c r="M275" s="61">
        <v>134</v>
      </c>
      <c r="N275" s="61">
        <v>0.7</v>
      </c>
      <c r="O275" s="57">
        <v>124</v>
      </c>
      <c r="P275" s="57">
        <v>2004</v>
      </c>
    </row>
    <row r="276" spans="1:16" ht="23.25" customHeight="1" x14ac:dyDescent="0.25">
      <c r="A276" s="112" t="s">
        <v>99</v>
      </c>
      <c r="B276" s="139">
        <v>200</v>
      </c>
      <c r="C276" s="61">
        <v>18.52</v>
      </c>
      <c r="D276" s="61">
        <v>20.68</v>
      </c>
      <c r="E276" s="61">
        <v>48.94</v>
      </c>
      <c r="F276" s="61">
        <v>468.91</v>
      </c>
      <c r="G276" s="61">
        <v>0.14000000000000001</v>
      </c>
      <c r="H276" s="61">
        <v>7.72</v>
      </c>
      <c r="I276" s="61">
        <v>0</v>
      </c>
      <c r="J276" s="61">
        <v>0.54</v>
      </c>
      <c r="K276" s="61">
        <v>34.86</v>
      </c>
      <c r="L276" s="61">
        <v>18.54</v>
      </c>
      <c r="M276" s="61">
        <v>255.14</v>
      </c>
      <c r="N276" s="61">
        <v>0.42</v>
      </c>
      <c r="O276" s="57">
        <v>436</v>
      </c>
      <c r="P276" s="57">
        <v>2004</v>
      </c>
    </row>
    <row r="277" spans="1:16" ht="21.75" customHeight="1" x14ac:dyDescent="0.25">
      <c r="A277" s="112" t="s">
        <v>95</v>
      </c>
      <c r="B277" s="149">
        <v>100</v>
      </c>
      <c r="C277" s="61">
        <v>0.86</v>
      </c>
      <c r="D277" s="61">
        <v>0.08</v>
      </c>
      <c r="E277" s="61">
        <v>3.4</v>
      </c>
      <c r="F277" s="61">
        <v>20.21</v>
      </c>
      <c r="G277" s="61">
        <v>0.03</v>
      </c>
      <c r="H277" s="61">
        <v>5.78</v>
      </c>
      <c r="I277" s="61">
        <v>0</v>
      </c>
      <c r="J277" s="61">
        <v>0.17</v>
      </c>
      <c r="K277" s="61">
        <v>18.98</v>
      </c>
      <c r="L277" s="61">
        <v>11.55</v>
      </c>
      <c r="M277" s="61">
        <v>19.8</v>
      </c>
      <c r="N277" s="61">
        <v>1</v>
      </c>
      <c r="O277" s="57" t="s">
        <v>138</v>
      </c>
      <c r="P277" s="57">
        <v>2011</v>
      </c>
    </row>
    <row r="278" spans="1:16" ht="21" customHeight="1" x14ac:dyDescent="0.25">
      <c r="A278" s="112" t="s">
        <v>114</v>
      </c>
      <c r="B278" s="139">
        <v>200</v>
      </c>
      <c r="C278" s="61">
        <v>0.14000000000000001</v>
      </c>
      <c r="D278" s="61">
        <v>0.04</v>
      </c>
      <c r="E278" s="61">
        <v>25.2</v>
      </c>
      <c r="F278" s="61">
        <v>97.58</v>
      </c>
      <c r="G278" s="61">
        <v>0</v>
      </c>
      <c r="H278" s="61">
        <v>13.2</v>
      </c>
      <c r="I278" s="61">
        <v>0</v>
      </c>
      <c r="J278" s="61">
        <v>0.04</v>
      </c>
      <c r="K278" s="61">
        <v>17.600000000000001</v>
      </c>
      <c r="L278" s="61">
        <v>5</v>
      </c>
      <c r="M278" s="61">
        <v>5.0599999999999996</v>
      </c>
      <c r="N278" s="61">
        <v>0.14000000000000001</v>
      </c>
      <c r="O278" s="57">
        <v>699</v>
      </c>
      <c r="P278" s="57">
        <v>2004</v>
      </c>
    </row>
    <row r="279" spans="1:16" ht="21" customHeight="1" x14ac:dyDescent="0.25">
      <c r="A279" s="62" t="str">
        <f>A253</f>
        <v>Хлеб ржано-пшеничный обогащенный</v>
      </c>
      <c r="B279" s="139">
        <f>B253</f>
        <v>45</v>
      </c>
      <c r="C279" s="61">
        <f>C253</f>
        <v>2.4700000000000002</v>
      </c>
      <c r="D279" s="61">
        <f>D253</f>
        <v>0.54</v>
      </c>
      <c r="E279" s="61">
        <f>E253</f>
        <v>16.3</v>
      </c>
      <c r="F279" s="61">
        <v>82.03</v>
      </c>
      <c r="G279" s="61">
        <f t="shared" ref="G279:O279" si="48">G253</f>
        <v>0.12</v>
      </c>
      <c r="H279" s="61">
        <f t="shared" si="48"/>
        <v>0</v>
      </c>
      <c r="I279" s="61">
        <f t="shared" si="48"/>
        <v>0</v>
      </c>
      <c r="J279" s="61">
        <f t="shared" si="48"/>
        <v>0.41</v>
      </c>
      <c r="K279" s="61">
        <f t="shared" si="48"/>
        <v>15.8</v>
      </c>
      <c r="L279" s="61">
        <f t="shared" si="48"/>
        <v>7</v>
      </c>
      <c r="M279" s="61">
        <f t="shared" si="48"/>
        <v>91.7</v>
      </c>
      <c r="N279" s="61">
        <f t="shared" si="48"/>
        <v>0.4</v>
      </c>
      <c r="O279" s="61" t="str">
        <f t="shared" si="48"/>
        <v>ТК</v>
      </c>
      <c r="P279" s="57"/>
    </row>
    <row r="280" spans="1:16" ht="22.5" customHeight="1" x14ac:dyDescent="0.25">
      <c r="A280" s="63" t="s">
        <v>35</v>
      </c>
      <c r="B280" s="64"/>
      <c r="C280" s="65">
        <f>SUM(C275:C279)</f>
        <v>25.09</v>
      </c>
      <c r="D280" s="65">
        <f t="shared" ref="D280:N280" si="49">SUM(D275:D279)</f>
        <v>27.169999999999995</v>
      </c>
      <c r="E280" s="65">
        <f t="shared" si="49"/>
        <v>112.24000000000001</v>
      </c>
      <c r="F280" s="65">
        <f t="shared" si="49"/>
        <v>811.1</v>
      </c>
      <c r="G280" s="65">
        <f t="shared" si="49"/>
        <v>0.33999999999999997</v>
      </c>
      <c r="H280" s="65">
        <f t="shared" si="49"/>
        <v>38.68</v>
      </c>
      <c r="I280" s="65">
        <f t="shared" si="49"/>
        <v>0</v>
      </c>
      <c r="J280" s="65">
        <f t="shared" si="49"/>
        <v>3.54</v>
      </c>
      <c r="K280" s="65">
        <f t="shared" si="49"/>
        <v>119.67</v>
      </c>
      <c r="L280" s="65">
        <f t="shared" si="49"/>
        <v>64.34</v>
      </c>
      <c r="M280" s="65">
        <f t="shared" si="49"/>
        <v>505.7</v>
      </c>
      <c r="N280" s="65">
        <f t="shared" si="49"/>
        <v>2.66</v>
      </c>
      <c r="O280" s="65"/>
      <c r="P280" s="65"/>
    </row>
    <row r="281" spans="1:16" ht="21" customHeight="1" x14ac:dyDescent="0.25">
      <c r="A281" s="63" t="s">
        <v>38</v>
      </c>
      <c r="B281" s="64"/>
      <c r="C281" s="65">
        <f t="shared" ref="C281:N281" si="50">C273+C280</f>
        <v>38.25</v>
      </c>
      <c r="D281" s="65">
        <f t="shared" si="50"/>
        <v>44.819999999999993</v>
      </c>
      <c r="E281" s="65">
        <f t="shared" si="50"/>
        <v>196.23000000000002</v>
      </c>
      <c r="F281" s="65">
        <f t="shared" si="50"/>
        <v>1369.26</v>
      </c>
      <c r="G281" s="65">
        <f t="shared" si="50"/>
        <v>0.54999999999999993</v>
      </c>
      <c r="H281" s="65">
        <f t="shared" si="50"/>
        <v>76.72</v>
      </c>
      <c r="I281" s="65">
        <f t="shared" si="50"/>
        <v>0</v>
      </c>
      <c r="J281" s="65">
        <f t="shared" si="50"/>
        <v>5.08</v>
      </c>
      <c r="K281" s="65">
        <f t="shared" si="50"/>
        <v>195.09</v>
      </c>
      <c r="L281" s="65">
        <f t="shared" si="50"/>
        <v>99.84</v>
      </c>
      <c r="M281" s="65">
        <f t="shared" si="50"/>
        <v>735.8</v>
      </c>
      <c r="N281" s="65">
        <f t="shared" si="50"/>
        <v>4.1100000000000003</v>
      </c>
      <c r="O281" s="65"/>
      <c r="P281" s="65"/>
    </row>
    <row r="282" spans="1:16" ht="21" customHeight="1" x14ac:dyDescent="0.25">
      <c r="A282" s="101"/>
      <c r="B282" s="102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</row>
    <row r="283" spans="1:16" ht="17.25" customHeight="1" x14ac:dyDescent="0.25">
      <c r="A283" s="203" t="s">
        <v>162</v>
      </c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</row>
    <row r="284" spans="1:16" ht="15.75" customHeight="1" x14ac:dyDescent="0.25">
      <c r="A284" s="141"/>
      <c r="B284" s="141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</row>
    <row r="285" spans="1:16" ht="33" customHeight="1" x14ac:dyDescent="0.25">
      <c r="A285" s="215" t="s">
        <v>208</v>
      </c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</row>
    <row r="286" spans="1:16" ht="19.5" customHeight="1" x14ac:dyDescent="0.25">
      <c r="A286" s="54" t="s">
        <v>131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</row>
    <row r="287" spans="1:16" ht="18.75" customHeight="1" x14ac:dyDescent="0.25">
      <c r="A287" s="55" t="s">
        <v>119</v>
      </c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</row>
    <row r="288" spans="1:16" ht="18" customHeight="1" x14ac:dyDescent="0.25">
      <c r="A288" s="55" t="s">
        <v>196</v>
      </c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</row>
    <row r="289" spans="1:16" ht="18" customHeight="1" x14ac:dyDescent="0.25">
      <c r="A289" s="223"/>
      <c r="B289" s="223"/>
      <c r="C289" s="223"/>
      <c r="D289" s="223"/>
      <c r="E289" s="223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223"/>
    </row>
    <row r="290" spans="1:16" ht="24.75" customHeight="1" x14ac:dyDescent="0.25">
      <c r="A290" s="204" t="s">
        <v>24</v>
      </c>
      <c r="B290" s="204" t="s">
        <v>25</v>
      </c>
      <c r="C290" s="211" t="s">
        <v>0</v>
      </c>
      <c r="D290" s="212"/>
      <c r="E290" s="213"/>
      <c r="F290" s="204" t="s">
        <v>33</v>
      </c>
      <c r="G290" s="211" t="s">
        <v>4</v>
      </c>
      <c r="H290" s="212"/>
      <c r="I290" s="212"/>
      <c r="J290" s="213"/>
      <c r="K290" s="211" t="s">
        <v>5</v>
      </c>
      <c r="L290" s="212"/>
      <c r="M290" s="212"/>
      <c r="N290" s="213"/>
      <c r="O290" s="204" t="s">
        <v>31</v>
      </c>
      <c r="P290" s="204" t="s">
        <v>32</v>
      </c>
    </row>
    <row r="291" spans="1:16" ht="24.75" customHeight="1" x14ac:dyDescent="0.25">
      <c r="A291" s="205"/>
      <c r="B291" s="205"/>
      <c r="C291" s="139" t="s">
        <v>27</v>
      </c>
      <c r="D291" s="139" t="s">
        <v>28</v>
      </c>
      <c r="E291" s="139" t="s">
        <v>29</v>
      </c>
      <c r="F291" s="205"/>
      <c r="G291" s="139" t="s">
        <v>30</v>
      </c>
      <c r="H291" s="139" t="s">
        <v>1</v>
      </c>
      <c r="I291" s="139" t="s">
        <v>2</v>
      </c>
      <c r="J291" s="139" t="s">
        <v>3</v>
      </c>
      <c r="K291" s="139" t="s">
        <v>6</v>
      </c>
      <c r="L291" s="139" t="s">
        <v>8</v>
      </c>
      <c r="M291" s="139" t="s">
        <v>7</v>
      </c>
      <c r="N291" s="139" t="s">
        <v>9</v>
      </c>
      <c r="O291" s="205"/>
      <c r="P291" s="205"/>
    </row>
    <row r="292" spans="1:16" ht="19.5" customHeight="1" x14ac:dyDescent="0.25">
      <c r="A292" s="139">
        <v>1</v>
      </c>
      <c r="B292" s="139">
        <v>2</v>
      </c>
      <c r="C292" s="139">
        <v>3</v>
      </c>
      <c r="D292" s="139">
        <v>4</v>
      </c>
      <c r="E292" s="139">
        <v>5</v>
      </c>
      <c r="F292" s="139">
        <v>6</v>
      </c>
      <c r="G292" s="139">
        <v>7</v>
      </c>
      <c r="H292" s="139">
        <v>8</v>
      </c>
      <c r="I292" s="139">
        <v>9</v>
      </c>
      <c r="J292" s="139">
        <v>10</v>
      </c>
      <c r="K292" s="139">
        <v>11</v>
      </c>
      <c r="L292" s="139">
        <v>12</v>
      </c>
      <c r="M292" s="139">
        <v>13</v>
      </c>
      <c r="N292" s="139">
        <v>14</v>
      </c>
      <c r="O292" s="139">
        <v>15</v>
      </c>
      <c r="P292" s="139">
        <v>16</v>
      </c>
    </row>
    <row r="293" spans="1:16" ht="18" customHeight="1" x14ac:dyDescent="0.25">
      <c r="A293" s="207" t="s">
        <v>10</v>
      </c>
      <c r="B293" s="208"/>
      <c r="C293" s="208"/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9"/>
    </row>
    <row r="294" spans="1:16" ht="17.25" customHeight="1" x14ac:dyDescent="0.25">
      <c r="A294" s="107" t="s">
        <v>160</v>
      </c>
      <c r="B294" s="143" t="s">
        <v>34</v>
      </c>
      <c r="C294" s="113">
        <v>7.92</v>
      </c>
      <c r="D294" s="113">
        <v>10.199999999999999</v>
      </c>
      <c r="E294" s="113">
        <v>33</v>
      </c>
      <c r="F294" s="113">
        <v>256</v>
      </c>
      <c r="G294" s="113">
        <v>0.18</v>
      </c>
      <c r="H294" s="113">
        <v>0.54</v>
      </c>
      <c r="I294" s="113">
        <v>0.06</v>
      </c>
      <c r="J294" s="113">
        <v>0.55000000000000004</v>
      </c>
      <c r="K294" s="113">
        <v>260.72000000000003</v>
      </c>
      <c r="L294" s="113">
        <v>59.1</v>
      </c>
      <c r="M294" s="113">
        <v>211.15</v>
      </c>
      <c r="N294" s="113">
        <v>1.68</v>
      </c>
      <c r="O294" s="115">
        <v>311</v>
      </c>
      <c r="P294" s="115">
        <v>2004</v>
      </c>
    </row>
    <row r="295" spans="1:16" ht="21.75" customHeight="1" x14ac:dyDescent="0.25">
      <c r="A295" s="112" t="s">
        <v>161</v>
      </c>
      <c r="B295" s="64" t="s">
        <v>135</v>
      </c>
      <c r="C295" s="61">
        <v>6.08</v>
      </c>
      <c r="D295" s="61">
        <v>3.44</v>
      </c>
      <c r="E295" s="61">
        <v>19</v>
      </c>
      <c r="F295" s="113">
        <v>136</v>
      </c>
      <c r="G295" s="61">
        <v>0.06</v>
      </c>
      <c r="H295" s="61">
        <v>7.0000000000000007E-2</v>
      </c>
      <c r="I295" s="61">
        <v>7.0000000000000007E-2</v>
      </c>
      <c r="J295" s="61">
        <v>0.38</v>
      </c>
      <c r="K295" s="61">
        <v>122</v>
      </c>
      <c r="L295" s="61">
        <v>18.600000000000001</v>
      </c>
      <c r="M295" s="61">
        <v>118</v>
      </c>
      <c r="N295" s="61">
        <v>0.84</v>
      </c>
      <c r="O295" s="57">
        <v>3</v>
      </c>
      <c r="P295" s="57">
        <v>2004</v>
      </c>
    </row>
    <row r="296" spans="1:16" ht="21" customHeight="1" x14ac:dyDescent="0.25">
      <c r="A296" s="112" t="str">
        <f t="shared" ref="A296:P296" si="51">A117</f>
        <v>Кофейный напиток с молоком</v>
      </c>
      <c r="B296" s="64">
        <f t="shared" si="51"/>
        <v>200</v>
      </c>
      <c r="C296" s="61">
        <f t="shared" si="51"/>
        <v>3.2</v>
      </c>
      <c r="D296" s="61">
        <f t="shared" si="51"/>
        <v>2.7</v>
      </c>
      <c r="E296" s="61">
        <f t="shared" si="51"/>
        <v>15.9</v>
      </c>
      <c r="F296" s="113">
        <f t="shared" si="51"/>
        <v>79</v>
      </c>
      <c r="G296" s="61">
        <f t="shared" si="51"/>
        <v>0.04</v>
      </c>
      <c r="H296" s="61">
        <f t="shared" si="51"/>
        <v>1.3</v>
      </c>
      <c r="I296" s="61">
        <f t="shared" si="51"/>
        <v>0.02</v>
      </c>
      <c r="J296" s="61">
        <f t="shared" si="51"/>
        <v>0</v>
      </c>
      <c r="K296" s="61">
        <f t="shared" si="51"/>
        <v>226</v>
      </c>
      <c r="L296" s="61">
        <f t="shared" si="51"/>
        <v>14</v>
      </c>
      <c r="M296" s="61">
        <f t="shared" si="51"/>
        <v>190</v>
      </c>
      <c r="N296" s="61">
        <f t="shared" si="51"/>
        <v>0.1</v>
      </c>
      <c r="O296" s="57">
        <f t="shared" si="51"/>
        <v>695</v>
      </c>
      <c r="P296" s="57">
        <f t="shared" si="51"/>
        <v>2004</v>
      </c>
    </row>
    <row r="297" spans="1:16" ht="21" customHeight="1" x14ac:dyDescent="0.25">
      <c r="A297" s="112" t="str">
        <f t="shared" ref="A297:O297" si="52">A15</f>
        <v>Кондитерское изделие (вафли, печенье, пряники)</v>
      </c>
      <c r="B297" s="64">
        <f t="shared" si="52"/>
        <v>20</v>
      </c>
      <c r="C297" s="61">
        <f t="shared" si="52"/>
        <v>2.5</v>
      </c>
      <c r="D297" s="61">
        <f t="shared" si="52"/>
        <v>2.5</v>
      </c>
      <c r="E297" s="61">
        <f t="shared" si="52"/>
        <v>38.75</v>
      </c>
      <c r="F297" s="113">
        <f t="shared" si="52"/>
        <v>162.6</v>
      </c>
      <c r="G297" s="61">
        <f t="shared" si="52"/>
        <v>0.02</v>
      </c>
      <c r="H297" s="61">
        <f t="shared" si="52"/>
        <v>0</v>
      </c>
      <c r="I297" s="61">
        <f t="shared" si="52"/>
        <v>0</v>
      </c>
      <c r="J297" s="61">
        <f t="shared" si="52"/>
        <v>1.41</v>
      </c>
      <c r="K297" s="61">
        <f t="shared" si="52"/>
        <v>2.4</v>
      </c>
      <c r="L297" s="61">
        <f t="shared" si="52"/>
        <v>1.8</v>
      </c>
      <c r="M297" s="61">
        <f t="shared" si="52"/>
        <v>0</v>
      </c>
      <c r="N297" s="61">
        <f t="shared" si="52"/>
        <v>0.18</v>
      </c>
      <c r="O297" s="57" t="str">
        <f t="shared" si="52"/>
        <v>КК</v>
      </c>
      <c r="P297" s="57"/>
    </row>
    <row r="298" spans="1:16" ht="20.25" customHeight="1" x14ac:dyDescent="0.25">
      <c r="A298" s="58" t="s">
        <v>35</v>
      </c>
      <c r="B298" s="139"/>
      <c r="C298" s="59">
        <f>SUM(C294:C297)</f>
        <v>19.7</v>
      </c>
      <c r="D298" s="59">
        <f t="shared" ref="D298:N298" si="53">SUM(D294:D297)</f>
        <v>18.84</v>
      </c>
      <c r="E298" s="59">
        <f t="shared" si="53"/>
        <v>106.65</v>
      </c>
      <c r="F298" s="59">
        <f t="shared" si="53"/>
        <v>633.6</v>
      </c>
      <c r="G298" s="59">
        <f t="shared" si="53"/>
        <v>0.3</v>
      </c>
      <c r="H298" s="59">
        <f t="shared" si="53"/>
        <v>1.9100000000000001</v>
      </c>
      <c r="I298" s="59">
        <f t="shared" si="53"/>
        <v>0.15</v>
      </c>
      <c r="J298" s="59">
        <f t="shared" si="53"/>
        <v>2.34</v>
      </c>
      <c r="K298" s="59">
        <f t="shared" si="53"/>
        <v>611.12</v>
      </c>
      <c r="L298" s="59">
        <f t="shared" si="53"/>
        <v>93.5</v>
      </c>
      <c r="M298" s="59">
        <f t="shared" si="53"/>
        <v>519.15</v>
      </c>
      <c r="N298" s="59">
        <f t="shared" si="53"/>
        <v>2.8000000000000003</v>
      </c>
      <c r="O298" s="111"/>
      <c r="P298" s="111"/>
    </row>
    <row r="299" spans="1:16" ht="17.25" customHeight="1" x14ac:dyDescent="0.25">
      <c r="A299" s="207" t="s">
        <v>11</v>
      </c>
      <c r="B299" s="208"/>
      <c r="C299" s="208"/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9"/>
    </row>
    <row r="300" spans="1:16" ht="17.25" customHeight="1" x14ac:dyDescent="0.25">
      <c r="A300" s="112" t="str">
        <f t="shared" ref="A300:M300" si="54">A96</f>
        <v>Винегрет овощной с растительным маслом</v>
      </c>
      <c r="B300" s="139">
        <f t="shared" si="54"/>
        <v>100</v>
      </c>
      <c r="C300" s="61">
        <f t="shared" si="54"/>
        <v>1.8</v>
      </c>
      <c r="D300" s="61">
        <f t="shared" si="54"/>
        <v>10.16</v>
      </c>
      <c r="E300" s="61">
        <f t="shared" si="54"/>
        <v>10.8</v>
      </c>
      <c r="F300" s="61">
        <f t="shared" si="54"/>
        <v>166.15</v>
      </c>
      <c r="G300" s="61">
        <f t="shared" si="54"/>
        <v>0.04</v>
      </c>
      <c r="H300" s="61">
        <f t="shared" si="54"/>
        <v>9.73</v>
      </c>
      <c r="I300" s="61">
        <f t="shared" si="54"/>
        <v>0</v>
      </c>
      <c r="J300" s="61">
        <f t="shared" si="54"/>
        <v>1.6</v>
      </c>
      <c r="K300" s="61">
        <f t="shared" si="54"/>
        <v>28.46</v>
      </c>
      <c r="L300" s="61">
        <f t="shared" si="54"/>
        <v>25.12</v>
      </c>
      <c r="M300" s="61">
        <f t="shared" si="54"/>
        <v>40</v>
      </c>
      <c r="N300" s="61">
        <v>1.8</v>
      </c>
      <c r="O300" s="57">
        <f>O96</f>
        <v>71</v>
      </c>
      <c r="P300" s="57">
        <f>P96</f>
        <v>2004</v>
      </c>
    </row>
    <row r="301" spans="1:16" ht="21.75" customHeight="1" x14ac:dyDescent="0.25">
      <c r="A301" s="112" t="s">
        <v>174</v>
      </c>
      <c r="B301" s="139" t="s">
        <v>158</v>
      </c>
      <c r="C301" s="61">
        <f t="shared" ref="C301:P301" si="55">C121</f>
        <v>2.88</v>
      </c>
      <c r="D301" s="61">
        <f t="shared" si="55"/>
        <v>4.9000000000000004</v>
      </c>
      <c r="E301" s="61">
        <f t="shared" si="55"/>
        <v>21.88</v>
      </c>
      <c r="F301" s="61">
        <f t="shared" si="55"/>
        <v>147.09</v>
      </c>
      <c r="G301" s="61">
        <f t="shared" si="55"/>
        <v>0.02</v>
      </c>
      <c r="H301" s="61">
        <f t="shared" si="55"/>
        <v>7.95</v>
      </c>
      <c r="I301" s="61">
        <f t="shared" si="55"/>
        <v>0</v>
      </c>
      <c r="J301" s="61">
        <f t="shared" si="55"/>
        <v>2.4</v>
      </c>
      <c r="K301" s="61">
        <f t="shared" si="55"/>
        <v>34.200000000000003</v>
      </c>
      <c r="L301" s="61">
        <f t="shared" si="55"/>
        <v>26.25</v>
      </c>
      <c r="M301" s="61">
        <f t="shared" si="55"/>
        <v>153</v>
      </c>
      <c r="N301" s="61">
        <f t="shared" si="55"/>
        <v>0.95</v>
      </c>
      <c r="O301" s="57">
        <f t="shared" si="55"/>
        <v>110</v>
      </c>
      <c r="P301" s="57">
        <f t="shared" si="55"/>
        <v>2004</v>
      </c>
    </row>
    <row r="302" spans="1:16" ht="22.5" customHeight="1" x14ac:dyDescent="0.25">
      <c r="A302" s="112" t="str">
        <f t="shared" ref="A302:J302" si="56">A147</f>
        <v>Печень тушеная в соусе  (50/50)</v>
      </c>
      <c r="B302" s="139">
        <f t="shared" si="56"/>
        <v>100</v>
      </c>
      <c r="C302" s="61">
        <f t="shared" si="56"/>
        <v>13.17</v>
      </c>
      <c r="D302" s="61">
        <f t="shared" si="56"/>
        <v>7.7</v>
      </c>
      <c r="E302" s="61">
        <f t="shared" si="56"/>
        <v>5.5</v>
      </c>
      <c r="F302" s="61">
        <f t="shared" si="56"/>
        <v>144</v>
      </c>
      <c r="G302" s="61">
        <f t="shared" si="56"/>
        <v>0.21</v>
      </c>
      <c r="H302" s="61">
        <f t="shared" si="56"/>
        <v>10</v>
      </c>
      <c r="I302" s="61">
        <f t="shared" si="56"/>
        <v>0.85</v>
      </c>
      <c r="J302" s="61">
        <f t="shared" si="56"/>
        <v>0.8</v>
      </c>
      <c r="K302" s="61">
        <v>225</v>
      </c>
      <c r="L302" s="61">
        <f>L147</f>
        <v>13.09</v>
      </c>
      <c r="M302" s="61">
        <f>M147</f>
        <v>260.52</v>
      </c>
      <c r="N302" s="61">
        <f>N147</f>
        <v>2.88</v>
      </c>
      <c r="O302" s="57">
        <f>O147</f>
        <v>439</v>
      </c>
      <c r="P302" s="57">
        <f>P147</f>
        <v>2004</v>
      </c>
    </row>
    <row r="303" spans="1:16" ht="21" customHeight="1" x14ac:dyDescent="0.25">
      <c r="A303" s="112" t="str">
        <f>A148</f>
        <v>Греча отварная рассыпчатая с маслом сливочным</v>
      </c>
      <c r="B303" s="139" t="s">
        <v>121</v>
      </c>
      <c r="C303" s="61">
        <f>C148</f>
        <v>11.28</v>
      </c>
      <c r="D303" s="61">
        <f>D148</f>
        <v>6.27</v>
      </c>
      <c r="E303" s="61">
        <f>E148</f>
        <v>61.69</v>
      </c>
      <c r="F303" s="61">
        <f>F148</f>
        <v>367.49</v>
      </c>
      <c r="G303" s="61">
        <v>0.22</v>
      </c>
      <c r="H303" s="61">
        <v>0</v>
      </c>
      <c r="I303" s="61">
        <v>0.1</v>
      </c>
      <c r="J303" s="61">
        <v>0.28999999999999998</v>
      </c>
      <c r="K303" s="61">
        <f>K148</f>
        <v>114.95</v>
      </c>
      <c r="L303" s="61">
        <f>L148</f>
        <v>47.36</v>
      </c>
      <c r="M303" s="61">
        <v>332.65</v>
      </c>
      <c r="N303" s="61">
        <f>N148</f>
        <v>7.64</v>
      </c>
      <c r="O303" s="57">
        <f>O148</f>
        <v>297</v>
      </c>
      <c r="P303" s="57">
        <f>P148</f>
        <v>2004</v>
      </c>
    </row>
    <row r="304" spans="1:16" ht="21.75" customHeight="1" x14ac:dyDescent="0.25">
      <c r="A304" s="112" t="str">
        <f t="shared" ref="A304:P304" si="57">A73</f>
        <v>Компот из смеси сухофруктов с витамином "С"</v>
      </c>
      <c r="B304" s="139">
        <f t="shared" si="57"/>
        <v>200</v>
      </c>
      <c r="C304" s="61">
        <f t="shared" si="57"/>
        <v>1</v>
      </c>
      <c r="D304" s="61">
        <f t="shared" si="57"/>
        <v>0.2</v>
      </c>
      <c r="E304" s="61">
        <f t="shared" si="57"/>
        <v>29.1</v>
      </c>
      <c r="F304" s="61">
        <f t="shared" si="57"/>
        <v>120</v>
      </c>
      <c r="G304" s="61">
        <f t="shared" si="57"/>
        <v>0.04</v>
      </c>
      <c r="H304" s="61">
        <f t="shared" si="57"/>
        <v>3.28</v>
      </c>
      <c r="I304" s="61">
        <f t="shared" si="57"/>
        <v>0</v>
      </c>
      <c r="J304" s="61">
        <f t="shared" si="57"/>
        <v>0.24</v>
      </c>
      <c r="K304" s="61">
        <f t="shared" si="57"/>
        <v>46</v>
      </c>
      <c r="L304" s="61">
        <f t="shared" si="57"/>
        <v>19</v>
      </c>
      <c r="M304" s="61">
        <f t="shared" si="57"/>
        <v>25.7</v>
      </c>
      <c r="N304" s="61">
        <f t="shared" si="57"/>
        <v>1.52</v>
      </c>
      <c r="O304" s="57">
        <f t="shared" si="57"/>
        <v>639</v>
      </c>
      <c r="P304" s="57">
        <f t="shared" si="57"/>
        <v>2004</v>
      </c>
    </row>
    <row r="305" spans="1:16" ht="21.75" customHeight="1" x14ac:dyDescent="0.25">
      <c r="A305" s="62" t="str">
        <f>A279</f>
        <v>Хлеб ржано-пшеничный обогащенный</v>
      </c>
      <c r="B305" s="139">
        <f>B279</f>
        <v>45</v>
      </c>
      <c r="C305" s="61">
        <f>C279</f>
        <v>2.4700000000000002</v>
      </c>
      <c r="D305" s="61">
        <f>D279</f>
        <v>0.54</v>
      </c>
      <c r="E305" s="61">
        <f>E279</f>
        <v>16.3</v>
      </c>
      <c r="F305" s="61">
        <v>82.03</v>
      </c>
      <c r="G305" s="61">
        <f t="shared" ref="G305:O305" si="58">G279</f>
        <v>0.12</v>
      </c>
      <c r="H305" s="61">
        <f t="shared" si="58"/>
        <v>0</v>
      </c>
      <c r="I305" s="61">
        <f t="shared" si="58"/>
        <v>0</v>
      </c>
      <c r="J305" s="61">
        <f t="shared" si="58"/>
        <v>0.41</v>
      </c>
      <c r="K305" s="61">
        <f t="shared" si="58"/>
        <v>15.8</v>
      </c>
      <c r="L305" s="61">
        <f t="shared" si="58"/>
        <v>7</v>
      </c>
      <c r="M305" s="61">
        <f t="shared" si="58"/>
        <v>91.7</v>
      </c>
      <c r="N305" s="61">
        <f t="shared" si="58"/>
        <v>0.4</v>
      </c>
      <c r="O305" s="61" t="str">
        <f t="shared" si="58"/>
        <v>ТК</v>
      </c>
      <c r="P305" s="57"/>
    </row>
    <row r="306" spans="1:16" ht="20.25" customHeight="1" x14ac:dyDescent="0.25">
      <c r="A306" s="63" t="s">
        <v>35</v>
      </c>
      <c r="B306" s="64"/>
      <c r="C306" s="65">
        <f>SUM(C300:C305)</f>
        <v>32.6</v>
      </c>
      <c r="D306" s="65">
        <f t="shared" ref="D306:N306" si="59">SUM(D300:D305)</f>
        <v>29.77</v>
      </c>
      <c r="E306" s="65">
        <f t="shared" si="59"/>
        <v>145.27000000000001</v>
      </c>
      <c r="F306" s="65">
        <f t="shared" si="59"/>
        <v>1026.76</v>
      </c>
      <c r="G306" s="65">
        <f t="shared" si="59"/>
        <v>0.65</v>
      </c>
      <c r="H306" s="65">
        <f t="shared" si="59"/>
        <v>30.96</v>
      </c>
      <c r="I306" s="65">
        <f t="shared" si="59"/>
        <v>0.95</v>
      </c>
      <c r="J306" s="65">
        <f t="shared" si="59"/>
        <v>5.74</v>
      </c>
      <c r="K306" s="65">
        <f t="shared" si="59"/>
        <v>464.41</v>
      </c>
      <c r="L306" s="65">
        <f t="shared" si="59"/>
        <v>137.82</v>
      </c>
      <c r="M306" s="65">
        <f t="shared" si="59"/>
        <v>903.57</v>
      </c>
      <c r="N306" s="65">
        <f t="shared" si="59"/>
        <v>15.19</v>
      </c>
      <c r="O306" s="65"/>
      <c r="P306" s="65"/>
    </row>
    <row r="307" spans="1:16" ht="18.75" customHeight="1" x14ac:dyDescent="0.25">
      <c r="A307" s="63" t="s">
        <v>38</v>
      </c>
      <c r="B307" s="64"/>
      <c r="C307" s="65">
        <f t="shared" ref="C307:N307" si="60">C298+C306</f>
        <v>52.3</v>
      </c>
      <c r="D307" s="65">
        <f t="shared" si="60"/>
        <v>48.61</v>
      </c>
      <c r="E307" s="65">
        <f t="shared" si="60"/>
        <v>251.92000000000002</v>
      </c>
      <c r="F307" s="65">
        <f t="shared" si="60"/>
        <v>1660.3600000000001</v>
      </c>
      <c r="G307" s="65">
        <f t="shared" si="60"/>
        <v>0.95</v>
      </c>
      <c r="H307" s="65">
        <f t="shared" si="60"/>
        <v>32.870000000000005</v>
      </c>
      <c r="I307" s="65">
        <f t="shared" si="60"/>
        <v>1.0999999999999999</v>
      </c>
      <c r="J307" s="65">
        <f t="shared" si="60"/>
        <v>8.08</v>
      </c>
      <c r="K307" s="65">
        <f t="shared" si="60"/>
        <v>1075.53</v>
      </c>
      <c r="L307" s="65">
        <f t="shared" si="60"/>
        <v>231.32</v>
      </c>
      <c r="M307" s="65">
        <f t="shared" si="60"/>
        <v>1422.72</v>
      </c>
      <c r="N307" s="65">
        <f t="shared" si="60"/>
        <v>17.989999999999998</v>
      </c>
      <c r="O307" s="65"/>
      <c r="P307" s="65"/>
    </row>
    <row r="308" spans="1:16" ht="19.5" customHeight="1" x14ac:dyDescent="0.25">
      <c r="A308" s="63" t="s">
        <v>62</v>
      </c>
      <c r="B308" s="64"/>
      <c r="C308" s="65">
        <f t="shared" ref="C308:N308" si="61">C25+C52+C76+C103+C127+C152+C177+C203+C230+C255+C281+C307</f>
        <v>565.29999999999995</v>
      </c>
      <c r="D308" s="65">
        <f t="shared" si="61"/>
        <v>593.28</v>
      </c>
      <c r="E308" s="65">
        <f t="shared" si="61"/>
        <v>2325.6400000000003</v>
      </c>
      <c r="F308" s="65">
        <f t="shared" si="61"/>
        <v>17571.25</v>
      </c>
      <c r="G308" s="65">
        <f t="shared" si="61"/>
        <v>8.8699999999999992</v>
      </c>
      <c r="H308" s="65">
        <f t="shared" si="61"/>
        <v>458.75000000000011</v>
      </c>
      <c r="I308" s="65">
        <f t="shared" si="61"/>
        <v>4.9499999999999993</v>
      </c>
      <c r="J308" s="65">
        <f t="shared" si="61"/>
        <v>75.714999999999989</v>
      </c>
      <c r="K308" s="65">
        <f t="shared" si="61"/>
        <v>7422.9699999999993</v>
      </c>
      <c r="L308" s="65">
        <f t="shared" si="61"/>
        <v>1940.1899999999996</v>
      </c>
      <c r="M308" s="65">
        <f t="shared" si="61"/>
        <v>11368.479999999998</v>
      </c>
      <c r="N308" s="65">
        <f t="shared" si="61"/>
        <v>110.46999999999998</v>
      </c>
      <c r="O308" s="65"/>
      <c r="P308" s="65"/>
    </row>
    <row r="309" spans="1:16" ht="21" customHeight="1" x14ac:dyDescent="0.25">
      <c r="A309" s="63" t="s">
        <v>69</v>
      </c>
      <c r="B309" s="64"/>
      <c r="C309" s="150">
        <f>C308/12</f>
        <v>47.108333333333327</v>
      </c>
      <c r="D309" s="150">
        <f t="shared" ref="D309:N309" si="62">D308/12</f>
        <v>49.44</v>
      </c>
      <c r="E309" s="150">
        <f t="shared" si="62"/>
        <v>193.80333333333337</v>
      </c>
      <c r="F309" s="150">
        <f t="shared" si="62"/>
        <v>1464.2708333333333</v>
      </c>
      <c r="G309" s="150">
        <f t="shared" si="62"/>
        <v>0.73916666666666664</v>
      </c>
      <c r="H309" s="150">
        <f t="shared" si="62"/>
        <v>38.229166666666679</v>
      </c>
      <c r="I309" s="150">
        <f t="shared" si="62"/>
        <v>0.41249999999999992</v>
      </c>
      <c r="J309" s="150">
        <f t="shared" si="62"/>
        <v>6.3095833333333324</v>
      </c>
      <c r="K309" s="150">
        <f t="shared" si="62"/>
        <v>618.58083333333332</v>
      </c>
      <c r="L309" s="150">
        <f t="shared" si="62"/>
        <v>161.68249999999998</v>
      </c>
      <c r="M309" s="150">
        <f t="shared" si="62"/>
        <v>947.37333333333311</v>
      </c>
      <c r="N309" s="150">
        <f t="shared" si="62"/>
        <v>9.2058333333333326</v>
      </c>
      <c r="O309" s="65"/>
      <c r="P309" s="65"/>
    </row>
    <row r="310" spans="1:16" ht="19.5" customHeight="1" x14ac:dyDescent="0.25">
      <c r="A310" s="63" t="s">
        <v>63</v>
      </c>
      <c r="B310" s="64"/>
      <c r="C310" s="108">
        <v>1</v>
      </c>
      <c r="D310" s="108">
        <v>1</v>
      </c>
      <c r="E310" s="123">
        <v>4</v>
      </c>
      <c r="F310" s="108"/>
      <c r="G310" s="108"/>
      <c r="H310" s="108"/>
      <c r="I310" s="108"/>
      <c r="J310" s="108"/>
      <c r="K310" s="108"/>
      <c r="L310" s="108"/>
      <c r="M310" s="108"/>
      <c r="N310" s="108"/>
      <c r="O310" s="65"/>
      <c r="P310" s="65"/>
    </row>
    <row r="311" spans="1:16" ht="20.25" customHeight="1" x14ac:dyDescent="0.25">
      <c r="A311" s="225" t="s">
        <v>176</v>
      </c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</row>
    <row r="312" spans="1:16" ht="20.25" customHeight="1" x14ac:dyDescent="0.25">
      <c r="A312" s="141"/>
      <c r="B312" s="141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</row>
    <row r="313" spans="1:16" ht="15.75" customHeight="1" x14ac:dyDescent="0.25">
      <c r="A313" s="224" t="s">
        <v>201</v>
      </c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</row>
    <row r="314" spans="1:16" ht="20.25" customHeight="1" x14ac:dyDescent="0.25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</row>
    <row r="315" spans="1:16" ht="20.25" customHeight="1" x14ac:dyDescent="0.25">
      <c r="A315" s="151" t="s">
        <v>177</v>
      </c>
      <c r="B315" s="220" t="s">
        <v>178</v>
      </c>
      <c r="C315" s="221"/>
      <c r="D315" s="222"/>
      <c r="E315" s="220" t="s">
        <v>179</v>
      </c>
      <c r="F315" s="221"/>
      <c r="G315" s="221"/>
      <c r="H315" s="221"/>
      <c r="I315" s="221"/>
      <c r="J315" s="222"/>
      <c r="K315" s="220" t="s">
        <v>180</v>
      </c>
      <c r="L315" s="221"/>
      <c r="M315" s="221"/>
      <c r="N315" s="221"/>
      <c r="O315" s="221"/>
      <c r="P315" s="222"/>
    </row>
    <row r="316" spans="1:16" ht="29.25" customHeight="1" x14ac:dyDescent="0.25">
      <c r="A316" s="154" t="s">
        <v>182</v>
      </c>
      <c r="B316" s="226" t="s">
        <v>181</v>
      </c>
      <c r="C316" s="227"/>
      <c r="D316" s="228"/>
      <c r="E316" s="226" t="s">
        <v>153</v>
      </c>
      <c r="F316" s="227"/>
      <c r="G316" s="227"/>
      <c r="H316" s="227"/>
      <c r="I316" s="227"/>
      <c r="J316" s="228"/>
      <c r="K316" s="217" t="s">
        <v>192</v>
      </c>
      <c r="L316" s="218"/>
      <c r="M316" s="218"/>
      <c r="N316" s="218"/>
      <c r="O316" s="218"/>
      <c r="P316" s="219"/>
    </row>
    <row r="317" spans="1:16" ht="27" customHeight="1" x14ac:dyDescent="0.25">
      <c r="A317" s="154" t="s">
        <v>183</v>
      </c>
      <c r="B317" s="226" t="s">
        <v>181</v>
      </c>
      <c r="C317" s="227"/>
      <c r="D317" s="228"/>
      <c r="E317" s="226" t="s">
        <v>187</v>
      </c>
      <c r="F317" s="227"/>
      <c r="G317" s="227"/>
      <c r="H317" s="227"/>
      <c r="I317" s="227"/>
      <c r="J317" s="228"/>
      <c r="K317" s="217" t="s">
        <v>193</v>
      </c>
      <c r="L317" s="218"/>
      <c r="M317" s="218"/>
      <c r="N317" s="218"/>
      <c r="O317" s="218"/>
      <c r="P317" s="219"/>
    </row>
    <row r="318" spans="1:16" ht="25.5" customHeight="1" x14ac:dyDescent="0.25">
      <c r="A318" s="154" t="s">
        <v>184</v>
      </c>
      <c r="B318" s="237" t="s">
        <v>181</v>
      </c>
      <c r="C318" s="238"/>
      <c r="D318" s="239"/>
      <c r="E318" s="226" t="s">
        <v>187</v>
      </c>
      <c r="F318" s="227"/>
      <c r="G318" s="227"/>
      <c r="H318" s="227"/>
      <c r="I318" s="227"/>
      <c r="J318" s="228"/>
      <c r="K318" s="217" t="s">
        <v>193</v>
      </c>
      <c r="L318" s="218"/>
      <c r="M318" s="218"/>
      <c r="N318" s="218"/>
      <c r="O318" s="218"/>
      <c r="P318" s="219"/>
    </row>
    <row r="319" spans="1:16" ht="27.75" customHeight="1" x14ac:dyDescent="0.25">
      <c r="A319" s="154" t="s">
        <v>185</v>
      </c>
      <c r="B319" s="226" t="s">
        <v>181</v>
      </c>
      <c r="C319" s="227"/>
      <c r="D319" s="228"/>
      <c r="E319" s="226" t="s">
        <v>186</v>
      </c>
      <c r="F319" s="227"/>
      <c r="G319" s="227"/>
      <c r="H319" s="227"/>
      <c r="I319" s="227"/>
      <c r="J319" s="228"/>
      <c r="K319" s="217" t="s">
        <v>194</v>
      </c>
      <c r="L319" s="218"/>
      <c r="M319" s="218"/>
      <c r="N319" s="218"/>
      <c r="O319" s="218"/>
      <c r="P319" s="219"/>
    </row>
    <row r="320" spans="1:16" ht="28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4" spans="1:16" ht="15.75" x14ac:dyDescent="0.25">
      <c r="A324" s="225" t="s">
        <v>188</v>
      </c>
      <c r="B324" s="225"/>
      <c r="C324" s="225"/>
      <c r="D324" s="225"/>
      <c r="E324" s="225"/>
      <c r="F324" s="225"/>
      <c r="G324" s="225"/>
      <c r="H324" s="225"/>
      <c r="I324" s="225"/>
      <c r="J324" s="225"/>
      <c r="K324" s="225"/>
      <c r="L324" s="225"/>
      <c r="M324" s="225"/>
      <c r="N324" s="225"/>
      <c r="O324" s="225"/>
      <c r="P324" s="225"/>
    </row>
    <row r="326" spans="1:16" ht="15.75" x14ac:dyDescent="0.25">
      <c r="A326" s="224" t="s">
        <v>68</v>
      </c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</row>
    <row r="328" spans="1:16" x14ac:dyDescent="0.25">
      <c r="A328" s="235" t="s">
        <v>189</v>
      </c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</row>
    <row r="329" spans="1:16" x14ac:dyDescent="0.25">
      <c r="A329" s="235" t="s">
        <v>195</v>
      </c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</row>
    <row r="330" spans="1:16" x14ac:dyDescent="0.25">
      <c r="A330" s="235" t="s">
        <v>190</v>
      </c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</row>
  </sheetData>
  <mergeCells count="176">
    <mergeCell ref="H1:P1"/>
    <mergeCell ref="A3:P3"/>
    <mergeCell ref="J4:P4"/>
    <mergeCell ref="A7:P7"/>
    <mergeCell ref="A8:A9"/>
    <mergeCell ref="B8:B9"/>
    <mergeCell ref="C8:E8"/>
    <mergeCell ref="F8:F9"/>
    <mergeCell ref="G8:J8"/>
    <mergeCell ref="K8:N8"/>
    <mergeCell ref="O8:O9"/>
    <mergeCell ref="P8:P9"/>
    <mergeCell ref="A11:P11"/>
    <mergeCell ref="A17:P17"/>
    <mergeCell ref="A34:A35"/>
    <mergeCell ref="B34:B35"/>
    <mergeCell ref="C34:E34"/>
    <mergeCell ref="F34:F35"/>
    <mergeCell ref="G34:J34"/>
    <mergeCell ref="K34:N34"/>
    <mergeCell ref="K61:N61"/>
    <mergeCell ref="O61:O62"/>
    <mergeCell ref="P61:P62"/>
    <mergeCell ref="A27:P27"/>
    <mergeCell ref="A29:P29"/>
    <mergeCell ref="A64:P64"/>
    <mergeCell ref="A69:P69"/>
    <mergeCell ref="B84:D84"/>
    <mergeCell ref="A80:P80"/>
    <mergeCell ref="O34:O35"/>
    <mergeCell ref="P34:P35"/>
    <mergeCell ref="A37:P37"/>
    <mergeCell ref="A44:P44"/>
    <mergeCell ref="A61:A62"/>
    <mergeCell ref="B61:B62"/>
    <mergeCell ref="C61:E61"/>
    <mergeCell ref="F61:F62"/>
    <mergeCell ref="G61:J61"/>
    <mergeCell ref="A54:P54"/>
    <mergeCell ref="A56:P56"/>
    <mergeCell ref="A78:P78"/>
    <mergeCell ref="K111:N111"/>
    <mergeCell ref="O111:O112"/>
    <mergeCell ref="P111:P112"/>
    <mergeCell ref="A114:P114"/>
    <mergeCell ref="A120:P120"/>
    <mergeCell ref="K136:N136"/>
    <mergeCell ref="O136:O137"/>
    <mergeCell ref="P136:P137"/>
    <mergeCell ref="O85:O86"/>
    <mergeCell ref="P85:P86"/>
    <mergeCell ref="A88:P88"/>
    <mergeCell ref="A95:P95"/>
    <mergeCell ref="B110:D110"/>
    <mergeCell ref="A111:A112"/>
    <mergeCell ref="B111:B112"/>
    <mergeCell ref="C111:E111"/>
    <mergeCell ref="F111:F112"/>
    <mergeCell ref="G111:J111"/>
    <mergeCell ref="A85:A86"/>
    <mergeCell ref="B85:B86"/>
    <mergeCell ref="C85:E85"/>
    <mergeCell ref="F85:F86"/>
    <mergeCell ref="G85:J85"/>
    <mergeCell ref="K85:N85"/>
    <mergeCell ref="B135:D135"/>
    <mergeCell ref="A136:A137"/>
    <mergeCell ref="B136:B137"/>
    <mergeCell ref="C136:E136"/>
    <mergeCell ref="F136:F137"/>
    <mergeCell ref="G136:J136"/>
    <mergeCell ref="A161:A162"/>
    <mergeCell ref="B161:B162"/>
    <mergeCell ref="C161:E161"/>
    <mergeCell ref="F161:F162"/>
    <mergeCell ref="G161:J161"/>
    <mergeCell ref="A139:P139"/>
    <mergeCell ref="A144:P144"/>
    <mergeCell ref="K161:N161"/>
    <mergeCell ref="O161:O162"/>
    <mergeCell ref="P161:P162"/>
    <mergeCell ref="A164:P164"/>
    <mergeCell ref="A169:P169"/>
    <mergeCell ref="A179:P179"/>
    <mergeCell ref="A181:P181"/>
    <mergeCell ref="B185:D185"/>
    <mergeCell ref="A186:A187"/>
    <mergeCell ref="B186:B187"/>
    <mergeCell ref="C186:E186"/>
    <mergeCell ref="F186:F187"/>
    <mergeCell ref="G186:J186"/>
    <mergeCell ref="A267:P267"/>
    <mergeCell ref="A274:P274"/>
    <mergeCell ref="C264:E264"/>
    <mergeCell ref="F264:F265"/>
    <mergeCell ref="K239:N239"/>
    <mergeCell ref="A242:P242"/>
    <mergeCell ref="A247:P247"/>
    <mergeCell ref="A263:P263"/>
    <mergeCell ref="A239:A240"/>
    <mergeCell ref="G212:J212"/>
    <mergeCell ref="K186:N186"/>
    <mergeCell ref="A212:A213"/>
    <mergeCell ref="B212:B213"/>
    <mergeCell ref="C212:E212"/>
    <mergeCell ref="F212:F213"/>
    <mergeCell ref="A259:P259"/>
    <mergeCell ref="A257:P257"/>
    <mergeCell ref="A195:P195"/>
    <mergeCell ref="A205:P205"/>
    <mergeCell ref="A207:P207"/>
    <mergeCell ref="A104:P104"/>
    <mergeCell ref="A106:P106"/>
    <mergeCell ref="A129:P129"/>
    <mergeCell ref="A131:P131"/>
    <mergeCell ref="A154:P154"/>
    <mergeCell ref="A156:P156"/>
    <mergeCell ref="O239:O240"/>
    <mergeCell ref="P239:P240"/>
    <mergeCell ref="B238:D238"/>
    <mergeCell ref="K212:N212"/>
    <mergeCell ref="O212:O213"/>
    <mergeCell ref="P212:P213"/>
    <mergeCell ref="A215:P215"/>
    <mergeCell ref="A222:P222"/>
    <mergeCell ref="A232:P232"/>
    <mergeCell ref="B211:D211"/>
    <mergeCell ref="B239:B240"/>
    <mergeCell ref="C239:E239"/>
    <mergeCell ref="F239:F240"/>
    <mergeCell ref="G239:J239"/>
    <mergeCell ref="A234:P234"/>
    <mergeCell ref="O186:O187"/>
    <mergeCell ref="P186:P187"/>
    <mergeCell ref="A189:P189"/>
    <mergeCell ref="B315:D315"/>
    <mergeCell ref="E315:J315"/>
    <mergeCell ref="K315:P315"/>
    <mergeCell ref="B290:B291"/>
    <mergeCell ref="C290:E290"/>
    <mergeCell ref="F290:F291"/>
    <mergeCell ref="G290:J290"/>
    <mergeCell ref="A264:A265"/>
    <mergeCell ref="B264:B265"/>
    <mergeCell ref="A283:P283"/>
    <mergeCell ref="A313:P313"/>
    <mergeCell ref="A299:P299"/>
    <mergeCell ref="A311:P311"/>
    <mergeCell ref="K290:N290"/>
    <mergeCell ref="O290:O291"/>
    <mergeCell ref="P290:P291"/>
    <mergeCell ref="A293:P293"/>
    <mergeCell ref="A289:P289"/>
    <mergeCell ref="A290:A291"/>
    <mergeCell ref="G264:J264"/>
    <mergeCell ref="K264:N264"/>
    <mergeCell ref="A285:P285"/>
    <mergeCell ref="O264:O265"/>
    <mergeCell ref="P264:P265"/>
    <mergeCell ref="B316:D316"/>
    <mergeCell ref="E316:J316"/>
    <mergeCell ref="K316:P316"/>
    <mergeCell ref="B317:D317"/>
    <mergeCell ref="E317:J317"/>
    <mergeCell ref="K317:P317"/>
    <mergeCell ref="A329:P329"/>
    <mergeCell ref="A330:P330"/>
    <mergeCell ref="B318:D318"/>
    <mergeCell ref="E318:J318"/>
    <mergeCell ref="K318:P318"/>
    <mergeCell ref="B319:D319"/>
    <mergeCell ref="E319:J319"/>
    <mergeCell ref="K319:P319"/>
    <mergeCell ref="A324:P324"/>
    <mergeCell ref="A326:P326"/>
    <mergeCell ref="A328:P328"/>
  </mergeCells>
  <printOptions horizontalCentered="1" verticalCentered="1"/>
  <pageMargins left="0.78740157480314965" right="0.23622047244094491" top="0.39370078740157483" bottom="0.74803149606299213" header="0.31496062992125984" footer="0.31496062992125984"/>
  <pageSetup paperSize="9" scale="90" orientation="landscape" r:id="rId1"/>
  <rowBreaks count="12" manualBreakCount="12">
    <brk id="26" max="16383" man="1"/>
    <brk id="53" max="16383" man="1"/>
    <brk id="77" max="16383" man="1"/>
    <brk id="103" max="16383" man="1"/>
    <brk id="128" max="16383" man="1"/>
    <brk id="153" max="16383" man="1"/>
    <brk id="178" max="16383" man="1"/>
    <brk id="204" max="16383" man="1"/>
    <brk id="231" max="15" man="1"/>
    <brk id="256" max="15" man="1"/>
    <brk id="282" max="15" man="1"/>
    <brk id="31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Младшие</vt:lpstr>
      <vt:lpstr>дети 7-11 лет</vt:lpstr>
      <vt:lpstr>дети 12 лет и старше</vt:lpstr>
      <vt:lpstr>Лист1</vt:lpstr>
      <vt:lpstr>'дети 12 лет и старше'!Область_печати</vt:lpstr>
      <vt:lpstr>'дети 7-11 лет'!Область_печати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2020-08-16T06:57:42Z</cp:lastPrinted>
  <dcterms:created xsi:type="dcterms:W3CDTF">2017-10-09T10:01:12Z</dcterms:created>
  <dcterms:modified xsi:type="dcterms:W3CDTF">2020-08-16T07:00:27Z</dcterms:modified>
</cp:coreProperties>
</file>